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760" firstSheet="1" activeTab="2"/>
  </bookViews>
  <sheets>
    <sheet name="CEDU PRESUP 31-12-2018" sheetId="1" r:id="rId1"/>
    <sheet name="CEDU GASTOS CONSOL 31-12-2018" sheetId="2" r:id="rId2"/>
    <sheet name="EJECUCION TOTAL AL 31-12-2018" sheetId="3" r:id="rId3"/>
  </sheets>
  <externalReferences>
    <externalReference r:id="rId4"/>
    <externalReference r:id="rId5"/>
    <externalReference r:id="rId6"/>
  </externalReferences>
  <definedNames>
    <definedName name="_xlnm._FilterDatabase" localSheetId="1" hidden="1">'CEDU GASTOS CONSOL 31-12-2018'!$A$4:$T$144</definedName>
    <definedName name="_xlnm._FilterDatabase" localSheetId="0" hidden="1">'CEDU PRESUP 31-12-2018'!$A$4:$T$4</definedName>
    <definedName name="_xlnm._FilterDatabase" localSheetId="2" hidden="1">'EJECUCION TOTAL AL 31-12-2018'!$C$5:$I$24</definedName>
    <definedName name="AH">#REF!</definedName>
    <definedName name="BASE" localSheetId="2">OFFSET('[1]CEDULA X PARTIDAS 30JUNIO (3)'!$A$1,0,0,COUNTA('[1]CEDULA X PARTIDAS 30JUNIO (3)'!$A:$A),COUNTA('[1]CEDULA X PARTIDAS 30JUNIO (3)'!$1:$1))</definedName>
    <definedName name="BASE">OFFSET('[2]CEDULA X PARTIDAS 30JUNIO (3)'!$A$1,0,0,COUNTA('[2]CEDULA X PARTIDAS 30JUNIO (3)'!$A:$A),COUNTA('[2]CEDULA X PARTIDAS 30JUNIO (3)'!$1:$1))</definedName>
    <definedName name="BASES">OFFSET('[3]CEDULA PARA TABLA'!$A$1,0,0,COUNTA('[3]CEDULA PARA TABLA'!$A:$A),COUNTA('[3]CEDULA PARA TABLA'!$1:$1))</definedName>
    <definedName name="LU">#REF!</definedName>
    <definedName name="_xlnm.Print_Titles" localSheetId="0">'CEDU PRESUP 31-12-2018'!$4:$4</definedName>
  </definedNames>
  <calcPr calcId="145621"/>
</workbook>
</file>

<file path=xl/calcChain.xml><?xml version="1.0" encoding="utf-8"?>
<calcChain xmlns="http://schemas.openxmlformats.org/spreadsheetml/2006/main">
  <c r="H32" i="3" l="1"/>
  <c r="I32" i="3" s="1"/>
  <c r="F32" i="3"/>
  <c r="D32" i="3"/>
  <c r="C32" i="3"/>
  <c r="B32" i="3"/>
  <c r="I31" i="3"/>
  <c r="G31" i="3"/>
  <c r="E31" i="3"/>
  <c r="I30" i="3"/>
  <c r="G30" i="3"/>
  <c r="E30" i="3"/>
  <c r="H24" i="3"/>
  <c r="F24" i="3"/>
  <c r="G24" i="3" s="1"/>
  <c r="C24" i="3"/>
  <c r="B24" i="3"/>
  <c r="I23" i="3"/>
  <c r="G23" i="3"/>
  <c r="D23" i="3"/>
  <c r="E23" i="3" s="1"/>
  <c r="I22" i="3"/>
  <c r="G22" i="3"/>
  <c r="D22" i="3"/>
  <c r="E22" i="3" s="1"/>
  <c r="I21" i="3"/>
  <c r="G21" i="3"/>
  <c r="D21" i="3"/>
  <c r="E21" i="3" s="1"/>
  <c r="I20" i="3"/>
  <c r="G20" i="3"/>
  <c r="D20" i="3"/>
  <c r="E20" i="3" s="1"/>
  <c r="I19" i="3"/>
  <c r="G19" i="3"/>
  <c r="D19" i="3"/>
  <c r="E19" i="3" s="1"/>
  <c r="I18" i="3"/>
  <c r="G18" i="3"/>
  <c r="D18" i="3"/>
  <c r="E18" i="3" s="1"/>
  <c r="I17" i="3"/>
  <c r="G17" i="3"/>
  <c r="D17" i="3"/>
  <c r="E17" i="3" s="1"/>
  <c r="I16" i="3"/>
  <c r="G16" i="3"/>
  <c r="D16" i="3"/>
  <c r="E16" i="3" s="1"/>
  <c r="I15" i="3"/>
  <c r="G15" i="3"/>
  <c r="D15" i="3"/>
  <c r="E15" i="3" s="1"/>
  <c r="I14" i="3"/>
  <c r="G14" i="3"/>
  <c r="D14" i="3"/>
  <c r="E14" i="3" s="1"/>
  <c r="I13" i="3"/>
  <c r="G13" i="3"/>
  <c r="D13" i="3"/>
  <c r="E13" i="3" s="1"/>
  <c r="I12" i="3"/>
  <c r="G12" i="3"/>
  <c r="D12" i="3"/>
  <c r="E12" i="3" s="1"/>
  <c r="I11" i="3"/>
  <c r="G11" i="3"/>
  <c r="D11" i="3"/>
  <c r="E11" i="3" s="1"/>
  <c r="I10" i="3"/>
  <c r="G10" i="3"/>
  <c r="D10" i="3"/>
  <c r="E10" i="3" s="1"/>
  <c r="I9" i="3"/>
  <c r="G9" i="3"/>
  <c r="D9" i="3"/>
  <c r="E9" i="3" s="1"/>
  <c r="I8" i="3"/>
  <c r="G8" i="3"/>
  <c r="D8" i="3"/>
  <c r="E8" i="3" s="1"/>
  <c r="I7" i="3"/>
  <c r="G7" i="3"/>
  <c r="D7" i="3"/>
  <c r="E7" i="3" s="1"/>
  <c r="I6" i="3"/>
  <c r="G6" i="3"/>
  <c r="D6" i="3"/>
  <c r="E6" i="3" s="1"/>
  <c r="H33" i="3" l="1"/>
  <c r="B33" i="3"/>
  <c r="E32" i="3"/>
  <c r="C33" i="3"/>
  <c r="I33" i="3" s="1"/>
  <c r="F33" i="3"/>
  <c r="I24" i="3"/>
  <c r="G32" i="3"/>
  <c r="D24" i="3"/>
  <c r="G33" i="3" l="1"/>
  <c r="D33" i="3"/>
  <c r="E33" i="3" s="1"/>
  <c r="E24" i="3"/>
  <c r="K156" i="2" l="1"/>
  <c r="L148" i="2"/>
  <c r="M148" i="2"/>
  <c r="M150" i="2" s="1"/>
  <c r="N148" i="2"/>
  <c r="O148" i="2"/>
  <c r="P148" i="2"/>
  <c r="Q148" i="2"/>
  <c r="Q150" i="2" s="1"/>
  <c r="R148" i="2"/>
  <c r="S148" i="2"/>
  <c r="S150" i="2" s="1"/>
  <c r="T148" i="2"/>
  <c r="L149" i="2"/>
  <c r="M149" i="2"/>
  <c r="N149" i="2"/>
  <c r="N150" i="2" s="1"/>
  <c r="O149" i="2"/>
  <c r="P149" i="2"/>
  <c r="P150" i="2" s="1"/>
  <c r="Q149" i="2"/>
  <c r="R149" i="2"/>
  <c r="R150" i="2" s="1"/>
  <c r="S149" i="2"/>
  <c r="T149" i="2"/>
  <c r="O150" i="2"/>
  <c r="L145" i="2"/>
  <c r="M145" i="2"/>
  <c r="N145" i="2"/>
  <c r="O145" i="2"/>
  <c r="P145" i="2"/>
  <c r="Q145" i="2"/>
  <c r="R145" i="2"/>
  <c r="S145" i="2"/>
  <c r="T145" i="2"/>
  <c r="K145" i="2"/>
  <c r="K149" i="2"/>
  <c r="K152" i="2" s="1"/>
  <c r="K154" i="2" s="1"/>
  <c r="K148" i="2"/>
  <c r="K150" i="2" s="1"/>
  <c r="K157" i="2" l="1"/>
  <c r="T150" i="2"/>
  <c r="L150" i="2"/>
</calcChain>
</file>

<file path=xl/sharedStrings.xml><?xml version="1.0" encoding="utf-8"?>
<sst xmlns="http://schemas.openxmlformats.org/spreadsheetml/2006/main" count="2901" uniqueCount="345">
  <si>
    <t>COMUNALES</t>
  </si>
  <si>
    <t>FORTALECIMIENTO INSTITUCIONAL</t>
  </si>
  <si>
    <t>COORDINACION TERRITORIAL Y PARTICIPACION CIUDADANA</t>
  </si>
  <si>
    <t>ZT06F060</t>
  </si>
  <si>
    <t>GC00A10100001D</t>
  </si>
  <si>
    <t>530101</t>
  </si>
  <si>
    <t>Agua Potable</t>
  </si>
  <si>
    <t>002</t>
  </si>
  <si>
    <t>G/530101/1FA101</t>
  </si>
  <si>
    <t>530104</t>
  </si>
  <si>
    <t>Energía Eléctrica</t>
  </si>
  <si>
    <t>G/530104/1FA101</t>
  </si>
  <si>
    <t>530105</t>
  </si>
  <si>
    <t>Telecomunicaciones</t>
  </si>
  <si>
    <t>G/530105/1FA101</t>
  </si>
  <si>
    <t>530201</t>
  </si>
  <si>
    <t>Transporte de Personal</t>
  </si>
  <si>
    <t>G/530201/1FA101</t>
  </si>
  <si>
    <t>530203</t>
  </si>
  <si>
    <t>Almacenamiento, Embalaje, Envase y Recarga de Exti</t>
  </si>
  <si>
    <t>G/530203/1FA101</t>
  </si>
  <si>
    <t>530208</t>
  </si>
  <si>
    <t>Servicio de Seguridad y Vigilancia</t>
  </si>
  <si>
    <t>G/530208/1FA101</t>
  </si>
  <si>
    <t>530209</t>
  </si>
  <si>
    <t>Servicios de Aseo; Lavado de Vestimenta de Trabajo</t>
  </si>
  <si>
    <t>G/530209/1FA101</t>
  </si>
  <si>
    <t>530217</t>
  </si>
  <si>
    <t>Servicios de Difusión e Información</t>
  </si>
  <si>
    <t>G/530217/1FA101</t>
  </si>
  <si>
    <t>530246</t>
  </si>
  <si>
    <t>Servicios de Identificación, Marcación, Autentific</t>
  </si>
  <si>
    <t>G/530246/1FA101</t>
  </si>
  <si>
    <t>530403</t>
  </si>
  <si>
    <t>Mobiliarios (Instalación, Mantenimiento y Reparaci</t>
  </si>
  <si>
    <t>G/530403/1FA101</t>
  </si>
  <si>
    <t>530404</t>
  </si>
  <si>
    <t>Maquinarias y Equipos (Instalación, Mantenimiento</t>
  </si>
  <si>
    <t>G/530404/1FA101</t>
  </si>
  <si>
    <t>530420</t>
  </si>
  <si>
    <t>Instalación, Mantenimiento y Reparación de Edifici</t>
  </si>
  <si>
    <t>G/530420/1FA101</t>
  </si>
  <si>
    <t>530422</t>
  </si>
  <si>
    <t>Vehículos Terrestres (Mantenimiento y Reparaciones</t>
  </si>
  <si>
    <t>G/530422/1FA101</t>
  </si>
  <si>
    <t>530502</t>
  </si>
  <si>
    <t>Edificios, Locales, Residencias, Parqueaderos, Cas</t>
  </si>
  <si>
    <t>G/530502/1FA101</t>
  </si>
  <si>
    <t>530517</t>
  </si>
  <si>
    <t>Vehículos Terrestres (Arrendamiento)</t>
  </si>
  <si>
    <t>G/530517/1FA101</t>
  </si>
  <si>
    <t>530704</t>
  </si>
  <si>
    <t>Mantenimiento y Reparación de Equipos y Sistemas I</t>
  </si>
  <si>
    <t>G/530704/1FA101</t>
  </si>
  <si>
    <t>530804</t>
  </si>
  <si>
    <t>Materiales de Oficina</t>
  </si>
  <si>
    <t>G/530804/1FA101</t>
  </si>
  <si>
    <t>530805</t>
  </si>
  <si>
    <t>Materiales de Aseo</t>
  </si>
  <si>
    <t>G/530805/1FA101</t>
  </si>
  <si>
    <t>530806</t>
  </si>
  <si>
    <t>Herramientas y Equipos Menores</t>
  </si>
  <si>
    <t>G/530806/1FA101</t>
  </si>
  <si>
    <t>530807</t>
  </si>
  <si>
    <t>Materiales de Impresión, Fotografía, Reproducción</t>
  </si>
  <si>
    <t>G/530807/1FA101</t>
  </si>
  <si>
    <t>530811</t>
  </si>
  <si>
    <t>Insumos, Materiales y Suministros para la Construc</t>
  </si>
  <si>
    <t>G/530811/1FA101</t>
  </si>
  <si>
    <t>530837</t>
  </si>
  <si>
    <t>Combustibles, Lubricantes y Aditivos en General pa</t>
  </si>
  <si>
    <t>G/530837/1FA101</t>
  </si>
  <si>
    <t>530840</t>
  </si>
  <si>
    <t>G/530840/1FA101</t>
  </si>
  <si>
    <t>530841</t>
  </si>
  <si>
    <t>Repuestos y Accesorios para Vehículos Terrestres</t>
  </si>
  <si>
    <t>G/530841/1FA101</t>
  </si>
  <si>
    <t>530844</t>
  </si>
  <si>
    <t>Repuestos y Accesorios para Maquinarias, Plantas E</t>
  </si>
  <si>
    <t>G/530844/1FA101</t>
  </si>
  <si>
    <t>570102</t>
  </si>
  <si>
    <t>Tasas Generales, Impuestos, Contribuciones, Permis</t>
  </si>
  <si>
    <t>G/570102/1FA101</t>
  </si>
  <si>
    <t>570203</t>
  </si>
  <si>
    <t>Comisiones Bancarias</t>
  </si>
  <si>
    <t>G/570203/1FA101</t>
  </si>
  <si>
    <t>570206</t>
  </si>
  <si>
    <t>Costas Judiciales; Trámites Notariales Costas Jud</t>
  </si>
  <si>
    <t>G/570206/1FA101</t>
  </si>
  <si>
    <t>840104</t>
  </si>
  <si>
    <t>Maquinarias y Equipos (de Larga Duración)</t>
  </si>
  <si>
    <t>G/840104/1FA101</t>
  </si>
  <si>
    <t>840106</t>
  </si>
  <si>
    <t>Herramientas (de Larga Duración)</t>
  </si>
  <si>
    <t>G/840106/1FA101</t>
  </si>
  <si>
    <t>840107</t>
  </si>
  <si>
    <t>Equipos, Sistemas y Paquetes Informáticos</t>
  </si>
  <si>
    <t>G/840107/1FA101</t>
  </si>
  <si>
    <t/>
  </si>
  <si>
    <t>GC00A10100004D</t>
  </si>
  <si>
    <t>510105</t>
  </si>
  <si>
    <t>Remuneraciones Unificadas</t>
  </si>
  <si>
    <t>G/510105/1FA101</t>
  </si>
  <si>
    <t>510106</t>
  </si>
  <si>
    <t>Salarios Unificados</t>
  </si>
  <si>
    <t>G/510106/1FA101</t>
  </si>
  <si>
    <t>510203</t>
  </si>
  <si>
    <t>Decimotercer Sueldo</t>
  </si>
  <si>
    <t>G/510203/1FA101</t>
  </si>
  <si>
    <t>510204</t>
  </si>
  <si>
    <t>Decimocuarto Sueldo</t>
  </si>
  <si>
    <t>G/510204/1FA101</t>
  </si>
  <si>
    <t>510304</t>
  </si>
  <si>
    <t>Compensación por Transporte</t>
  </si>
  <si>
    <t>G/510304/1FA101</t>
  </si>
  <si>
    <t>510306</t>
  </si>
  <si>
    <t>Alimentación</t>
  </si>
  <si>
    <t>G/510306/1FA101</t>
  </si>
  <si>
    <t>510401</t>
  </si>
  <si>
    <t>Por Cargas Familiares</t>
  </si>
  <si>
    <t>G/510401/1FA101</t>
  </si>
  <si>
    <t>510408</t>
  </si>
  <si>
    <t>Subsidio de Antigüedad</t>
  </si>
  <si>
    <t>G/510408/1FA101</t>
  </si>
  <si>
    <t>510507</t>
  </si>
  <si>
    <t>Honorarios</t>
  </si>
  <si>
    <t>G/510507/1FA101</t>
  </si>
  <si>
    <t>510509</t>
  </si>
  <si>
    <t>Horas Extraordinarias y Suplementarias</t>
  </si>
  <si>
    <t>G/510509/1FA101</t>
  </si>
  <si>
    <t>510510</t>
  </si>
  <si>
    <t>Servicios Personales por Contrato</t>
  </si>
  <si>
    <t>G/510510/1FA101</t>
  </si>
  <si>
    <t>510512</t>
  </si>
  <si>
    <t>Subrogación</t>
  </si>
  <si>
    <t>G/510512/1FA101</t>
  </si>
  <si>
    <t>510513</t>
  </si>
  <si>
    <t>Encargos</t>
  </si>
  <si>
    <t>G/510513/1FA101</t>
  </si>
  <si>
    <t>510601</t>
  </si>
  <si>
    <t>Aporte Patronal</t>
  </si>
  <si>
    <t>G/510601/1FA101</t>
  </si>
  <si>
    <t>510602</t>
  </si>
  <si>
    <t>Fondo de Reserva</t>
  </si>
  <si>
    <t>G/510602/1FA101</t>
  </si>
  <si>
    <t>510707</t>
  </si>
  <si>
    <t>Compensación por Vacaciones no Gozadas</t>
  </si>
  <si>
    <t>G/510707/1FA101</t>
  </si>
  <si>
    <t>PARTICIPACION CIUDADANA</t>
  </si>
  <si>
    <t>GI00F10200001D</t>
  </si>
  <si>
    <t>730811</t>
  </si>
  <si>
    <t>Insumos, Bienes, Materiales y Suministros para la</t>
  </si>
  <si>
    <t>G/730811/1FF102</t>
  </si>
  <si>
    <t>750104</t>
  </si>
  <si>
    <t>De Urbanización y Embellecimiento</t>
  </si>
  <si>
    <t>G/750104/1FF102</t>
  </si>
  <si>
    <t>750105</t>
  </si>
  <si>
    <t>Obras Públicas de Transporte y Vías</t>
  </si>
  <si>
    <t>G/750105/1FF102</t>
  </si>
  <si>
    <t>750107</t>
  </si>
  <si>
    <t>Construcciones y Edificaciones</t>
  </si>
  <si>
    <t>G/750107/1FF102</t>
  </si>
  <si>
    <t>GI00F10200002D</t>
  </si>
  <si>
    <t>710203</t>
  </si>
  <si>
    <t>Decimotercer Sueldo</t>
  </si>
  <si>
    <t>G/710203/1FF102</t>
  </si>
  <si>
    <t>710204</t>
  </si>
  <si>
    <t>Decimocuarto Sueldo</t>
  </si>
  <si>
    <t>G/710204/1FF102</t>
  </si>
  <si>
    <t>710510</t>
  </si>
  <si>
    <t>Servicios Personales por Contrato</t>
  </si>
  <si>
    <t>G/710510/1FF102</t>
  </si>
  <si>
    <t>710601</t>
  </si>
  <si>
    <t>Aporte Patronal</t>
  </si>
  <si>
    <t>G/710601/1FF102</t>
  </si>
  <si>
    <t>710602</t>
  </si>
  <si>
    <t>Fondo de Reserva</t>
  </si>
  <si>
    <t>G/710602/1FF102</t>
  </si>
  <si>
    <t>730205</t>
  </si>
  <si>
    <t>Espectáculos Culturales y Sociales</t>
  </si>
  <si>
    <t>G/730205/1FF102</t>
  </si>
  <si>
    <t>730235</t>
  </si>
  <si>
    <t>Servicio de Alimentación</t>
  </si>
  <si>
    <t>G/730235/1FF102</t>
  </si>
  <si>
    <t>730249</t>
  </si>
  <si>
    <t>Eventos Públicos Promocionales</t>
  </si>
  <si>
    <t>G/730249/1FF102</t>
  </si>
  <si>
    <t>730517</t>
  </si>
  <si>
    <t>G/730517/1FF102</t>
  </si>
  <si>
    <t>730613</t>
  </si>
  <si>
    <t>Capacitación para la Ciudadanía en General</t>
  </si>
  <si>
    <t>G/730613/1FF102</t>
  </si>
  <si>
    <t>GI00F10200003D</t>
  </si>
  <si>
    <t>730802</t>
  </si>
  <si>
    <t>Vestuario, Lencería, Prendas de Protección, carpas</t>
  </si>
  <si>
    <t>G/730802/1FF102</t>
  </si>
  <si>
    <t>730812</t>
  </si>
  <si>
    <t>Materiales Didácticos</t>
  </si>
  <si>
    <t>G/730812/1FF102</t>
  </si>
  <si>
    <t>GI00F10200005D</t>
  </si>
  <si>
    <t>710507</t>
  </si>
  <si>
    <t>Honorarios</t>
  </si>
  <si>
    <t>G/710507/1FF102</t>
  </si>
  <si>
    <t>730807</t>
  </si>
  <si>
    <t>G/730807/1FF102</t>
  </si>
  <si>
    <t>GI00F10200006D</t>
  </si>
  <si>
    <t>730605</t>
  </si>
  <si>
    <t>Estudio y Diseño de Proyectos</t>
  </si>
  <si>
    <t>G/730605/1FF102</t>
  </si>
  <si>
    <t>RED VERDE URBANO RURAL</t>
  </si>
  <si>
    <t>GI00F30300002D</t>
  </si>
  <si>
    <t>730504</t>
  </si>
  <si>
    <t>Maquinarias y Equipos (Arrendamiento)</t>
  </si>
  <si>
    <t>G/730504/3FF303</t>
  </si>
  <si>
    <t>730606</t>
  </si>
  <si>
    <t>Honorarios por Contratos Civiles de Servicios</t>
  </si>
  <si>
    <t>G/730606/3FF303</t>
  </si>
  <si>
    <t>730814</t>
  </si>
  <si>
    <t>Suministros para Actividades Agropecuarias, Pesca</t>
  </si>
  <si>
    <t>G/730814/3FF303</t>
  </si>
  <si>
    <t>ARTE, CULTURA Y PATRIMONIO</t>
  </si>
  <si>
    <t>GI00G10100001D</t>
  </si>
  <si>
    <t>G/730205/1FG101</t>
  </si>
  <si>
    <t>G/730517/1FG101</t>
  </si>
  <si>
    <t>TERRITORIOS PRODUCTIVOS</t>
  </si>
  <si>
    <t>GI00H20800001D</t>
  </si>
  <si>
    <t>G/730606/2FH208</t>
  </si>
  <si>
    <t>G/730814/2FH208</t>
  </si>
  <si>
    <t>ATENCION A GRUPOS VULNERABLES</t>
  </si>
  <si>
    <t>GI00J10100002D</t>
  </si>
  <si>
    <t>G/730517/1FJ101</t>
  </si>
  <si>
    <t>G/730606/1FJ101</t>
  </si>
  <si>
    <t>PROMOCIÓN Y PROTECCIÓN DE DERECHOS</t>
  </si>
  <si>
    <t>GI00J10300002D</t>
  </si>
  <si>
    <t>G/730205/1FJ103</t>
  </si>
  <si>
    <t>G/730517/1FJ103</t>
  </si>
  <si>
    <t>G/730613/1FJ103</t>
  </si>
  <si>
    <t>PREVENCIÓN DE LA ENFERMEDAD</t>
  </si>
  <si>
    <t>GI00M10100004D</t>
  </si>
  <si>
    <t>730204</t>
  </si>
  <si>
    <t>Edición, Impresión, Reproducción, Publicaciones, S</t>
  </si>
  <si>
    <t>G/730204/1FM101</t>
  </si>
  <si>
    <t>G/730205/1FM101</t>
  </si>
  <si>
    <t>G/730606/1FM101</t>
  </si>
  <si>
    <t>730804</t>
  </si>
  <si>
    <t>G/730804/1FM101</t>
  </si>
  <si>
    <t>G/730812/1FM101</t>
  </si>
  <si>
    <t>GI00M10100006D</t>
  </si>
  <si>
    <t>PROMOCIÓN Y PREVENCIÓN DE LA SALUD</t>
  </si>
  <si>
    <t>GI00M10200001D</t>
  </si>
  <si>
    <t>G/730204/1FM102</t>
  </si>
  <si>
    <t>G/730205/1FM102</t>
  </si>
  <si>
    <t>G/730517/1FM102</t>
  </si>
  <si>
    <t>G/730804/1FM102</t>
  </si>
  <si>
    <t>GI00M10200002D</t>
  </si>
  <si>
    <t>G/730606/1FM102</t>
  </si>
  <si>
    <t>CONVIVENCIA Y SEGURIDAD</t>
  </si>
  <si>
    <t>GI00N10100004D</t>
  </si>
  <si>
    <t>G/730811/1FN101</t>
  </si>
  <si>
    <t>GESTION DE RIESGOS</t>
  </si>
  <si>
    <t>GI00N30100001D</t>
  </si>
  <si>
    <t>730820</t>
  </si>
  <si>
    <t>Menaje de Cocina, de Hogar, Accesorios Descartable</t>
  </si>
  <si>
    <t>G/730820/3FN301</t>
  </si>
  <si>
    <t>840103</t>
  </si>
  <si>
    <t>Mobiliarios (de Larga Duración)</t>
  </si>
  <si>
    <t>G/840103/3FN301</t>
  </si>
  <si>
    <t>GI00N30100002D</t>
  </si>
  <si>
    <t>G/730249/3FN301</t>
  </si>
  <si>
    <t>G/730606/3FN301</t>
  </si>
  <si>
    <t>GI00N30100003D</t>
  </si>
  <si>
    <t>G/730204/3FN301</t>
  </si>
  <si>
    <t>G/840104/3FN301</t>
  </si>
  <si>
    <t>Area</t>
  </si>
  <si>
    <t>Programa Texto</t>
  </si>
  <si>
    <t>Sector Texto</t>
  </si>
  <si>
    <t>Centro gestor</t>
  </si>
  <si>
    <t>Proyecto</t>
  </si>
  <si>
    <t>Des.Proyecto</t>
  </si>
  <si>
    <t>Clas económica</t>
  </si>
  <si>
    <t>Denominación string parcial 1</t>
  </si>
  <si>
    <t>Fondo</t>
  </si>
  <si>
    <t>Posición Presupuestaria</t>
  </si>
  <si>
    <t>Asignación inicial</t>
  </si>
  <si>
    <t>Traspasos</t>
  </si>
  <si>
    <t>Reformas</t>
  </si>
  <si>
    <t>Codificado</t>
  </si>
  <si>
    <t>Certificado</t>
  </si>
  <si>
    <t>Comprometido</t>
  </si>
  <si>
    <t>Devengado</t>
  </si>
  <si>
    <t>Saldo por Comprometer</t>
  </si>
  <si>
    <t>Saldo por Devengar</t>
  </si>
  <si>
    <t>Disponible</t>
  </si>
  <si>
    <t>ADMINISTRACIÓN MUNICIPAL ZONA TUMBACO</t>
  </si>
  <si>
    <t xml:space="preserve">CEDULA DE GASTOS POR : AREA - PROGRAMA - SECTOR - PROYECTOS AL  31-12-2018 </t>
  </si>
  <si>
    <t>GASTOS ADMINISTRATIVOS</t>
  </si>
  <si>
    <t>REMUNERACION PERSONA</t>
  </si>
  <si>
    <t>PRESUPUESTOS PARTICIPATIVOS</t>
  </si>
  <si>
    <t xml:space="preserve"> SISTEMA DE PARTICIPACION CIUDADANA</t>
  </si>
  <si>
    <t>"VOLUNTARIADO ""QUITO ACCION"""</t>
  </si>
  <si>
    <t>CASAS SOMOS QUITO</t>
  </si>
  <si>
    <t>INFRAESTRUCTURA COMUNITARIA</t>
  </si>
  <si>
    <t>RECUPERACIÓN  INTEGRAL DE QUEBRADAS</t>
  </si>
  <si>
    <t>AGENDA CULTURAL METROPOLITANA</t>
  </si>
  <si>
    <t>FORTALECIMIENTO PRODUCTIVO TERRITORIAL</t>
  </si>
  <si>
    <t>60 Y PIQUITO</t>
  </si>
  <si>
    <t xml:space="preserve"> PROMOCIÓN DE DERECHOS DE GRUPOS DE ATENC</t>
  </si>
  <si>
    <t>IDENTIFICACION Y MANEJO DE FACTORES DE R</t>
  </si>
  <si>
    <t>SALUD AL PASO (SAP)</t>
  </si>
  <si>
    <t>EDUCACIÓN PARA LA SALUD</t>
  </si>
  <si>
    <t>ESPACIOS SALUDABLES</t>
  </si>
  <si>
    <t>PREVENCION SITUACIONAL Y CONVIVENCIA PAC</t>
  </si>
  <si>
    <t>ATENCION Y RESPUESTA A EMERGENCIAS Y DES</t>
  </si>
  <si>
    <t>PREVENCION DE RIESGOS</t>
  </si>
  <si>
    <t>REDUCCION DE RIESGOS</t>
  </si>
  <si>
    <t>PRESUPUESTO CORRIENTE</t>
  </si>
  <si>
    <t>PRESUPUESTO DE INVERSION</t>
  </si>
  <si>
    <t>PRESPUESTO PARA PP 2018</t>
  </si>
  <si>
    <t>PORCENTAJE</t>
  </si>
  <si>
    <t xml:space="preserve">(-) ANTICIPOS X DEVENGAR 2017 </t>
  </si>
  <si>
    <t>(=) TOTAL INVERSION 2018</t>
  </si>
  <si>
    <t>REMUNERACION PERSONAL</t>
  </si>
  <si>
    <t>SISTEMA DE PARTICIPACION CIUDADANA</t>
  </si>
  <si>
    <t>"QUITO ACCION"</t>
  </si>
  <si>
    <t>PROMOCIÓN DE DERECHOS DE GRUPOS DE ATENC</t>
  </si>
  <si>
    <t>RESUMEN</t>
  </si>
  <si>
    <t>TOTAL</t>
  </si>
  <si>
    <t>ADMINISTRACIÓN MUNICIPAL  ZONA TUMBACO</t>
  </si>
  <si>
    <t xml:space="preserve">INFORME DE EJECUCIÓN PRESUPUESTARIA DE INVERSION </t>
  </si>
  <si>
    <t>COMPARATIVO DEL 01 DE ENERO AL 31 DE DICIEMBRE DE 2018</t>
  </si>
  <si>
    <t>PROYECTOS</t>
  </si>
  <si>
    <t>ASIGNACION INICIAL</t>
  </si>
  <si>
    <t>CODIFICADO</t>
  </si>
  <si>
    <t xml:space="preserve">CERTIFICADO </t>
  </si>
  <si>
    <t>% CERTIFICADO</t>
  </si>
  <si>
    <t>COMPROMETIDO</t>
  </si>
  <si>
    <t>% COMPROMETIDO</t>
  </si>
  <si>
    <t>DEVENGADO</t>
  </si>
  <si>
    <t>% DEVENGADO</t>
  </si>
  <si>
    <t>VOLUNTARIADOQUITO ACCION</t>
  </si>
  <si>
    <t xml:space="preserve"> SALUD AL PASO (SAP)</t>
  </si>
  <si>
    <t>SUBTOTAL</t>
  </si>
  <si>
    <t>INFORME DE EJECUCIÓN PRESUPUESTARIA DE GASTOS ADMINISTRATIVOS Y RECURSOS HUMANOS</t>
  </si>
  <si>
    <t>TOTAL PRESUPUESTO 2018</t>
  </si>
  <si>
    <t>Fuente: cédula presupuestaria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</si>
</sst>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p_t_a_-;\-* #,##0.00\ _p_t_a_-;_-* &quot;-&quot;??\ _p_t_a_-;_-@_-"/>
    <numFmt numFmtId="165" formatCode="_-* #,##0.00\ &quot;€&quot;_-;\-* #,##0.00\ &quot;€&quot;_-;_-* &quot;-&quot;??\ &quot;€&quot;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9.35"/>
      <color indexed="12"/>
      <name val="Calibri"/>
      <family val="2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2" applyNumberFormat="0" applyFont="0" applyAlignment="0" applyProtection="0"/>
    <xf numFmtId="0" fontId="1" fillId="9" borderId="2" applyNumberFormat="0" applyFont="0" applyAlignment="0" applyProtection="0"/>
    <xf numFmtId="0" fontId="1" fillId="9" borderId="2" applyNumberFormat="0" applyFont="0" applyAlignment="0" applyProtection="0"/>
    <xf numFmtId="0" fontId="1" fillId="9" borderId="2" applyNumberFormat="0" applyFont="0" applyAlignment="0" applyProtection="0"/>
    <xf numFmtId="0" fontId="1" fillId="9" borderId="2" applyNumberFormat="0" applyFont="0" applyAlignment="0" applyProtection="0"/>
    <xf numFmtId="0" fontId="1" fillId="9" borderId="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2">
    <xf numFmtId="0" fontId="0" fillId="0" borderId="0" xfId="0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4" borderId="1" xfId="0" applyFont="1" applyFill="1" applyBorder="1" applyAlignment="1">
      <alignment vertical="top"/>
    </xf>
    <xf numFmtId="2" fontId="3" fillId="4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2" fontId="3" fillId="3" borderId="1" xfId="0" applyNumberFormat="1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2" fontId="3" fillId="5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vertical="top"/>
    </xf>
    <xf numFmtId="2" fontId="3" fillId="6" borderId="1" xfId="0" applyNumberFormat="1" applyFont="1" applyFill="1" applyBorder="1" applyAlignment="1">
      <alignment horizontal="right" vertical="top"/>
    </xf>
    <xf numFmtId="0" fontId="3" fillId="7" borderId="1" xfId="0" applyFont="1" applyFill="1" applyBorder="1" applyAlignment="1">
      <alignment vertical="top"/>
    </xf>
    <xf numFmtId="2" fontId="3" fillId="7" borderId="1" xfId="0" applyNumberFormat="1" applyFont="1" applyFill="1" applyBorder="1" applyAlignment="1">
      <alignment horizontal="right" vertical="top"/>
    </xf>
    <xf numFmtId="0" fontId="3" fillId="8" borderId="1" xfId="0" applyFont="1" applyFill="1" applyBorder="1" applyAlignment="1">
      <alignment vertical="top"/>
    </xf>
    <xf numFmtId="2" fontId="3" fillId="8" borderId="1" xfId="0" applyNumberFormat="1" applyFont="1" applyFill="1" applyBorder="1" applyAlignment="1">
      <alignment horizontal="right" vertical="top"/>
    </xf>
    <xf numFmtId="2" fontId="3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22" borderId="1" xfId="0" applyFont="1" applyFill="1" applyBorder="1" applyAlignment="1">
      <alignment vertical="top"/>
    </xf>
    <xf numFmtId="0" fontId="5" fillId="22" borderId="1" xfId="0" applyFont="1" applyFill="1" applyBorder="1" applyAlignment="1">
      <alignment vertical="top"/>
    </xf>
    <xf numFmtId="0" fontId="3" fillId="24" borderId="1" xfId="0" applyFont="1" applyFill="1" applyBorder="1" applyAlignment="1">
      <alignment vertical="top"/>
    </xf>
    <xf numFmtId="2" fontId="3" fillId="24" borderId="1" xfId="0" applyNumberFormat="1" applyFont="1" applyFill="1" applyBorder="1" applyAlignment="1">
      <alignment horizontal="right" vertical="top"/>
    </xf>
    <xf numFmtId="0" fontId="3" fillId="25" borderId="1" xfId="0" applyFont="1" applyFill="1" applyBorder="1" applyAlignment="1">
      <alignment vertical="top"/>
    </xf>
    <xf numFmtId="2" fontId="3" fillId="25" borderId="1" xfId="0" applyNumberFormat="1" applyFont="1" applyFill="1" applyBorder="1" applyAlignment="1">
      <alignment horizontal="right" vertical="top"/>
    </xf>
    <xf numFmtId="0" fontId="3" fillId="26" borderId="1" xfId="0" applyFont="1" applyFill="1" applyBorder="1" applyAlignment="1">
      <alignment vertical="top"/>
    </xf>
    <xf numFmtId="2" fontId="3" fillId="26" borderId="1" xfId="0" applyNumberFormat="1" applyFont="1" applyFill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0" fontId="5" fillId="0" borderId="1" xfId="1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2" fontId="5" fillId="22" borderId="1" xfId="0" applyNumberFormat="1" applyFont="1" applyFill="1" applyBorder="1" applyAlignment="1">
      <alignment vertical="top"/>
    </xf>
    <xf numFmtId="0" fontId="3" fillId="27" borderId="1" xfId="0" applyFont="1" applyFill="1" applyBorder="1" applyAlignment="1">
      <alignment vertical="top"/>
    </xf>
    <xf numFmtId="2" fontId="3" fillId="27" borderId="1" xfId="0" applyNumberFormat="1" applyFont="1" applyFill="1" applyBorder="1" applyAlignment="1">
      <alignment horizontal="right" vertical="top"/>
    </xf>
    <xf numFmtId="0" fontId="2" fillId="0" borderId="0" xfId="2" applyAlignment="1">
      <alignment vertical="top"/>
    </xf>
    <xf numFmtId="0" fontId="6" fillId="0" borderId="7" xfId="2" applyFont="1" applyBorder="1" applyAlignment="1">
      <alignment horizontal="center" vertical="top"/>
    </xf>
    <xf numFmtId="0" fontId="2" fillId="0" borderId="0" xfId="2" applyBorder="1" applyAlignment="1">
      <alignment vertical="top"/>
    </xf>
    <xf numFmtId="0" fontId="9" fillId="23" borderId="8" xfId="3" applyFont="1" applyFill="1" applyBorder="1" applyAlignment="1">
      <alignment horizontal="center" vertical="center" wrapText="1"/>
    </xf>
    <xf numFmtId="4" fontId="9" fillId="23" borderId="3" xfId="3" applyNumberFormat="1" applyFont="1" applyFill="1" applyBorder="1" applyAlignment="1">
      <alignment horizontal="center" vertical="center" wrapText="1"/>
    </xf>
    <xf numFmtId="0" fontId="9" fillId="23" borderId="3" xfId="3" applyFont="1" applyFill="1" applyBorder="1" applyAlignment="1">
      <alignment horizontal="center" vertical="center" wrapText="1"/>
    </xf>
    <xf numFmtId="4" fontId="9" fillId="23" borderId="9" xfId="3" applyNumberFormat="1" applyFont="1" applyFill="1" applyBorder="1" applyAlignment="1">
      <alignment horizontal="center" vertical="center" wrapText="1"/>
    </xf>
    <xf numFmtId="0" fontId="10" fillId="0" borderId="10" xfId="3" applyFont="1" applyBorder="1"/>
    <xf numFmtId="4" fontId="10" fillId="0" borderId="0" xfId="3" applyNumberFormat="1" applyFont="1" applyBorder="1"/>
    <xf numFmtId="10" fontId="10" fillId="0" borderId="0" xfId="4" applyNumberFormat="1" applyFont="1" applyBorder="1"/>
    <xf numFmtId="10" fontId="10" fillId="0" borderId="4" xfId="4" applyNumberFormat="1" applyFont="1" applyBorder="1"/>
    <xf numFmtId="0" fontId="10" fillId="25" borderId="10" xfId="3" applyFont="1" applyFill="1" applyBorder="1"/>
    <xf numFmtId="4" fontId="10" fillId="25" borderId="0" xfId="5" applyNumberFormat="1" applyFont="1" applyFill="1" applyBorder="1"/>
    <xf numFmtId="10" fontId="10" fillId="25" borderId="0" xfId="4" applyNumberFormat="1" applyFont="1" applyFill="1" applyBorder="1"/>
    <xf numFmtId="10" fontId="10" fillId="25" borderId="4" xfId="4" applyNumberFormat="1" applyFont="1" applyFill="1" applyBorder="1"/>
    <xf numFmtId="0" fontId="2" fillId="0" borderId="0" xfId="2" applyFill="1" applyAlignment="1">
      <alignment vertical="top"/>
    </xf>
    <xf numFmtId="43" fontId="2" fillId="0" borderId="0" xfId="2" applyNumberFormat="1" applyAlignment="1">
      <alignment vertical="top"/>
    </xf>
    <xf numFmtId="0" fontId="11" fillId="23" borderId="10" xfId="3" applyFont="1" applyFill="1" applyBorder="1" applyAlignment="1">
      <alignment horizontal="left" vertical="center" wrapText="1"/>
    </xf>
    <xf numFmtId="43" fontId="11" fillId="23" borderId="0" xfId="5" applyFont="1" applyFill="1" applyBorder="1" applyAlignment="1">
      <alignment horizontal="right" vertical="center" wrapText="1"/>
    </xf>
    <xf numFmtId="10" fontId="11" fillId="23" borderId="0" xfId="4" applyNumberFormat="1" applyFont="1" applyFill="1" applyBorder="1" applyAlignment="1">
      <alignment horizontal="right" vertical="center" wrapText="1"/>
    </xf>
    <xf numFmtId="10" fontId="11" fillId="23" borderId="4" xfId="4" applyNumberFormat="1" applyFont="1" applyFill="1" applyBorder="1" applyAlignment="1">
      <alignment horizontal="right" vertical="center" wrapText="1"/>
    </xf>
    <xf numFmtId="4" fontId="2" fillId="0" borderId="0" xfId="2" applyNumberFormat="1" applyFill="1" applyAlignment="1">
      <alignment vertical="top"/>
    </xf>
    <xf numFmtId="0" fontId="12" fillId="0" borderId="10" xfId="2" applyFont="1" applyBorder="1" applyAlignment="1">
      <alignment vertical="top"/>
    </xf>
    <xf numFmtId="0" fontId="12" fillId="0" borderId="0" xfId="2" applyFont="1" applyBorder="1" applyAlignment="1">
      <alignment vertical="top"/>
    </xf>
    <xf numFmtId="4" fontId="12" fillId="0" borderId="0" xfId="2" applyNumberFormat="1" applyFont="1" applyBorder="1" applyAlignment="1">
      <alignment vertical="top"/>
    </xf>
    <xf numFmtId="4" fontId="13" fillId="0" borderId="0" xfId="2" applyNumberFormat="1" applyFont="1" applyBorder="1" applyAlignment="1">
      <alignment vertical="top"/>
    </xf>
    <xf numFmtId="4" fontId="13" fillId="0" borderId="4" xfId="2" applyNumberFormat="1" applyFont="1" applyBorder="1" applyAlignment="1">
      <alignment vertical="top"/>
    </xf>
    <xf numFmtId="0" fontId="9" fillId="23" borderId="10" xfId="3" applyFont="1" applyFill="1" applyBorder="1" applyAlignment="1">
      <alignment horizontal="center" vertical="center" wrapText="1"/>
    </xf>
    <xf numFmtId="4" fontId="9" fillId="23" borderId="0" xfId="3" applyNumberFormat="1" applyFont="1" applyFill="1" applyBorder="1" applyAlignment="1">
      <alignment horizontal="center" vertical="center" wrapText="1"/>
    </xf>
    <xf numFmtId="0" fontId="9" fillId="23" borderId="0" xfId="3" applyFont="1" applyFill="1" applyBorder="1" applyAlignment="1">
      <alignment horizontal="center" vertical="center" wrapText="1"/>
    </xf>
    <xf numFmtId="4" fontId="9" fillId="23" borderId="4" xfId="3" applyNumberFormat="1" applyFont="1" applyFill="1" applyBorder="1" applyAlignment="1">
      <alignment horizontal="center" vertical="center" wrapText="1"/>
    </xf>
    <xf numFmtId="0" fontId="11" fillId="23" borderId="11" xfId="3" applyFont="1" applyFill="1" applyBorder="1" applyAlignment="1">
      <alignment horizontal="left" vertical="center" wrapText="1"/>
    </xf>
    <xf numFmtId="43" fontId="11" fillId="23" borderId="7" xfId="5" applyFont="1" applyFill="1" applyBorder="1" applyAlignment="1">
      <alignment horizontal="right" vertical="center" wrapText="1"/>
    </xf>
    <xf numFmtId="10" fontId="11" fillId="23" borderId="7" xfId="4" applyNumberFormat="1" applyFont="1" applyFill="1" applyBorder="1" applyAlignment="1">
      <alignment horizontal="right" vertical="center" wrapText="1"/>
    </xf>
    <xf numFmtId="10" fontId="11" fillId="23" borderId="12" xfId="4" applyNumberFormat="1" applyFont="1" applyFill="1" applyBorder="1" applyAlignment="1">
      <alignment horizontal="right" vertical="center" wrapText="1"/>
    </xf>
    <xf numFmtId="0" fontId="15" fillId="0" borderId="0" xfId="6" applyFont="1"/>
    <xf numFmtId="4" fontId="2" fillId="0" borderId="0" xfId="2" applyNumberFormat="1" applyAlignment="1">
      <alignment vertical="top"/>
    </xf>
    <xf numFmtId="4" fontId="16" fillId="0" borderId="0" xfId="2" applyNumberFormat="1" applyFont="1" applyAlignment="1">
      <alignment vertical="top"/>
    </xf>
    <xf numFmtId="14" fontId="15" fillId="0" borderId="0" xfId="6" applyNumberFormat="1" applyFont="1" applyAlignment="1">
      <alignment horizontal="left"/>
    </xf>
    <xf numFmtId="15" fontId="15" fillId="0" borderId="0" xfId="6" applyNumberFormat="1" applyFont="1" applyAlignment="1">
      <alignment horizontal="lef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10" xfId="2" applyFont="1" applyBorder="1" applyAlignment="1">
      <alignment horizontal="center" vertical="top"/>
    </xf>
    <xf numFmtId="0" fontId="14" fillId="0" borderId="0" xfId="2" applyFont="1" applyBorder="1" applyAlignment="1">
      <alignment horizontal="center" vertical="top"/>
    </xf>
    <xf numFmtId="0" fontId="14" fillId="0" borderId="4" xfId="2" applyFont="1" applyBorder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/>
    </xf>
    <xf numFmtId="0" fontId="7" fillId="0" borderId="0" xfId="2" applyFont="1" applyBorder="1" applyAlignment="1">
      <alignment horizontal="center" vertical="top"/>
    </xf>
    <xf numFmtId="0" fontId="8" fillId="0" borderId="1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7" fillId="0" borderId="10" xfId="2" applyFont="1" applyBorder="1" applyAlignment="1">
      <alignment horizontal="center" vertical="top"/>
    </xf>
    <xf numFmtId="0" fontId="7" fillId="0" borderId="4" xfId="2" applyFont="1" applyBorder="1" applyAlignment="1">
      <alignment horizontal="center" vertical="top"/>
    </xf>
  </cellXfs>
  <cellStyles count="122">
    <cellStyle name="20% - Énfasis1 2" xfId="7"/>
    <cellStyle name="20% - Énfasis1 2 2" xfId="8"/>
    <cellStyle name="20% - Énfasis1 3" xfId="9"/>
    <cellStyle name="20% - Énfasis1 4" xfId="10"/>
    <cellStyle name="20% - Énfasis1 5" xfId="11"/>
    <cellStyle name="20% - Énfasis1 6" xfId="12"/>
    <cellStyle name="20% - Énfasis2 2" xfId="13"/>
    <cellStyle name="20% - Énfasis2 2 2" xfId="14"/>
    <cellStyle name="20% - Énfasis2 3" xfId="15"/>
    <cellStyle name="20% - Énfasis2 4" xfId="16"/>
    <cellStyle name="20% - Énfasis2 5" xfId="17"/>
    <cellStyle name="20% - Énfasis2 6" xfId="18"/>
    <cellStyle name="20% - Énfasis3 2" xfId="19"/>
    <cellStyle name="20% - Énfasis3 2 2" xfId="20"/>
    <cellStyle name="20% - Énfasis3 3" xfId="21"/>
    <cellStyle name="20% - Énfasis3 4" xfId="22"/>
    <cellStyle name="20% - Énfasis3 5" xfId="23"/>
    <cellStyle name="20% - Énfasis3 6" xfId="24"/>
    <cellStyle name="20% - Énfasis4 2" xfId="25"/>
    <cellStyle name="20% - Énfasis4 2 2" xfId="26"/>
    <cellStyle name="20% - Énfasis4 3" xfId="27"/>
    <cellStyle name="20% - Énfasis4 4" xfId="28"/>
    <cellStyle name="20% - Énfasis4 5" xfId="29"/>
    <cellStyle name="20% - Énfasis4 6" xfId="30"/>
    <cellStyle name="20% - Énfasis5 2" xfId="31"/>
    <cellStyle name="20% - Énfasis5 2 2" xfId="32"/>
    <cellStyle name="20% - Énfasis5 3" xfId="33"/>
    <cellStyle name="20% - Énfasis5 4" xfId="34"/>
    <cellStyle name="20% - Énfasis5 5" xfId="35"/>
    <cellStyle name="20% - Énfasis5 6" xfId="36"/>
    <cellStyle name="20% - Énfasis6 2" xfId="37"/>
    <cellStyle name="20% - Énfasis6 2 2" xfId="38"/>
    <cellStyle name="20% - Énfasis6 3" xfId="39"/>
    <cellStyle name="20% - Énfasis6 4" xfId="40"/>
    <cellStyle name="20% - Énfasis6 5" xfId="41"/>
    <cellStyle name="20% - Énfasis6 6" xfId="42"/>
    <cellStyle name="40% - Énfasis1 2" xfId="43"/>
    <cellStyle name="40% - Énfasis1 2 2" xfId="44"/>
    <cellStyle name="40% - Énfasis1 3" xfId="45"/>
    <cellStyle name="40% - Énfasis1 4" xfId="46"/>
    <cellStyle name="40% - Énfasis1 5" xfId="47"/>
    <cellStyle name="40% - Énfasis1 6" xfId="48"/>
    <cellStyle name="40% - Énfasis2 2" xfId="49"/>
    <cellStyle name="40% - Énfasis2 2 2" xfId="50"/>
    <cellStyle name="40% - Énfasis2 3" xfId="51"/>
    <cellStyle name="40% - Énfasis2 4" xfId="52"/>
    <cellStyle name="40% - Énfasis2 5" xfId="53"/>
    <cellStyle name="40% - Énfasis2 6" xfId="54"/>
    <cellStyle name="40% - Énfasis3 2" xfId="55"/>
    <cellStyle name="40% - Énfasis3 2 2" xfId="56"/>
    <cellStyle name="40% - Énfasis3 3" xfId="57"/>
    <cellStyle name="40% - Énfasis3 4" xfId="58"/>
    <cellStyle name="40% - Énfasis3 5" xfId="59"/>
    <cellStyle name="40% - Énfasis3 6" xfId="60"/>
    <cellStyle name="40% - Énfasis4 2" xfId="61"/>
    <cellStyle name="40% - Énfasis4 2 2" xfId="62"/>
    <cellStyle name="40% - Énfasis4 3" xfId="63"/>
    <cellStyle name="40% - Énfasis4 4" xfId="64"/>
    <cellStyle name="40% - Énfasis4 5" xfId="65"/>
    <cellStyle name="40% - Énfasis4 6" xfId="66"/>
    <cellStyle name="40% - Énfasis5 2" xfId="67"/>
    <cellStyle name="40% - Énfasis5 2 2" xfId="68"/>
    <cellStyle name="40% - Énfasis5 3" xfId="69"/>
    <cellStyle name="40% - Énfasis5 4" xfId="70"/>
    <cellStyle name="40% - Énfasis5 5" xfId="71"/>
    <cellStyle name="40% - Énfasis5 6" xfId="72"/>
    <cellStyle name="40% - Énfasis6 2" xfId="73"/>
    <cellStyle name="40% - Énfasis6 2 2" xfId="74"/>
    <cellStyle name="40% - Énfasis6 3" xfId="75"/>
    <cellStyle name="40% - Énfasis6 4" xfId="76"/>
    <cellStyle name="40% - Énfasis6 5" xfId="77"/>
    <cellStyle name="40% - Énfasis6 6" xfId="78"/>
    <cellStyle name="Hipervínculo 2" xfId="79"/>
    <cellStyle name="Hipervínculo 2 2" xfId="80"/>
    <cellStyle name="Millares 2" xfId="81"/>
    <cellStyle name="Millares 2 2" xfId="5"/>
    <cellStyle name="Millares 3" xfId="82"/>
    <cellStyle name="Moneda 2" xfId="83"/>
    <cellStyle name="Normal" xfId="0" builtinId="0"/>
    <cellStyle name="Normal 10" xfId="84"/>
    <cellStyle name="Normal 11" xfId="85"/>
    <cellStyle name="Normal 12" xfId="86"/>
    <cellStyle name="Normal 13" xfId="87"/>
    <cellStyle name="Normal 14" xfId="88"/>
    <cellStyle name="Normal 15" xfId="89"/>
    <cellStyle name="Normal 16" xfId="90"/>
    <cellStyle name="Normal 17" xfId="91"/>
    <cellStyle name="Normal 18" xfId="92"/>
    <cellStyle name="Normal 19" xfId="93"/>
    <cellStyle name="Normal 2" xfId="94"/>
    <cellStyle name="Normal 2 2" xfId="2"/>
    <cellStyle name="Normal 20" xfId="95"/>
    <cellStyle name="Normal 21" xfId="96"/>
    <cellStyle name="Normal 3" xfId="97"/>
    <cellStyle name="Normal 3 2" xfId="98"/>
    <cellStyle name="Normal 4" xfId="3"/>
    <cellStyle name="Normal 4 2" xfId="99"/>
    <cellStyle name="Normal 41" xfId="100"/>
    <cellStyle name="Normal 5" xfId="101"/>
    <cellStyle name="Normal 5 2" xfId="6"/>
    <cellStyle name="Normal 6" xfId="102"/>
    <cellStyle name="Normal 7" xfId="103"/>
    <cellStyle name="Normal 8" xfId="104"/>
    <cellStyle name="Normal 9" xfId="105"/>
    <cellStyle name="Notas 2" xfId="106"/>
    <cellStyle name="Notas 2 2" xfId="107"/>
    <cellStyle name="Notas 3" xfId="108"/>
    <cellStyle name="Notas 4" xfId="109"/>
    <cellStyle name="Notas 5" xfId="110"/>
    <cellStyle name="Notas 6" xfId="111"/>
    <cellStyle name="Porcentaje" xfId="1" builtinId="5"/>
    <cellStyle name="Porcentaje 2" xfId="4"/>
    <cellStyle name="Porcentaje 3" xfId="112"/>
    <cellStyle name="Porcentaje 4" xfId="113"/>
    <cellStyle name="Porcentaje 5" xfId="114"/>
    <cellStyle name="Porcentual 2" xfId="115"/>
    <cellStyle name="Porcentual 3" xfId="116"/>
    <cellStyle name="Porcentual 3 2" xfId="117"/>
    <cellStyle name="Porcentual 4" xfId="118"/>
    <cellStyle name="Porcentual 5" xfId="119"/>
    <cellStyle name="Porcentual 6" xfId="120"/>
    <cellStyle name="Porcentual 7" xfId="121"/>
  </cellStyles>
  <dxfs count="1">
    <dxf>
      <fill>
        <patternFill patternType="solid">
          <fgColor rgb="FFFFFF9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llauri\Documents\LIDIA%202016\PRESUPUESTO%202016\INFORMES%20EJECUCION%202016\INFORME%20EVALUACION%20PRESUP%20ZT%201ER.%20SEMESTR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llauri/Documents/LIDIA%202016/PRESUPUESTO%202016/INFORMES%20EJECUCION%202016/INFORME%20EVALUACION%20PRESUP%20ZT%201ER.%20SEMEST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DIO%20DOCS\LIDIA%202017\TUMBACO%202017\INFORME%20EJECU%20AMZT%20PARA%20DIRECTORA%20AL%2010-04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TO.REFORMADO 2016"/>
      <sheetName val="EJECU INGRESOS ENE-JUNIO2016"/>
      <sheetName val="EJECU A DETALLE X PARTIDAS"/>
      <sheetName val="EJECUCION X PROYECTO"/>
      <sheetName val="EJECU RESUMEN(ENERO-JUNIO)"/>
      <sheetName val="COMPOSIC GASTO 2016REFORMADO"/>
      <sheetName val="OBRAS ARRASTRE DEVENG 2016"/>
      <sheetName val="ESTADO EJECU PRESUP"/>
      <sheetName val="GRAFICO EJECUCION INGRESOS"/>
      <sheetName val="GRAFICO EJEC PROYECT ENE-junio"/>
      <sheetName val="CEDULA X PROYECTOS 30JUNIO"/>
      <sheetName val="TABLA DINAMICAXPROYECTOS"/>
      <sheetName val="CEDULA X PROYECTOS 30JUNIO (2)"/>
      <sheetName val="CEDULA X PARTIDAS 30JUNIO"/>
      <sheetName val="TABLA DINAMICA X PARTIDAS"/>
      <sheetName val="CEDULA X PARTIDAS 30JUNIO (2)"/>
      <sheetName val="CEDULA INGRESOS 30JUNIO"/>
      <sheetName val="TABLA DINAMICA"/>
      <sheetName val="Hoja3"/>
      <sheetName val="TABLA DINAMICA1"/>
      <sheetName val="CEDULA X PARTIDAS 30JUNIO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Grupo</v>
          </cell>
          <cell r="B1" t="str">
            <v>Partida</v>
          </cell>
          <cell r="C1" t="str">
            <v>Denominación</v>
          </cell>
          <cell r="D1" t="str">
            <v>Asignación inicial</v>
          </cell>
          <cell r="E1" t="str">
            <v>Reformas</v>
          </cell>
          <cell r="F1" t="str">
            <v>Codificado</v>
          </cell>
          <cell r="G1" t="str">
            <v>Comprometido</v>
          </cell>
          <cell r="H1" t="str">
            <v>Devengado</v>
          </cell>
          <cell r="I1" t="str">
            <v>Pagado</v>
          </cell>
          <cell r="J1" t="str">
            <v>Saldo por Comprometer</v>
          </cell>
          <cell r="K1" t="str">
            <v>Saldo por Devengar</v>
          </cell>
          <cell r="L1" t="str">
            <v>% Ejecución Comprometido</v>
          </cell>
          <cell r="M1" t="str">
            <v>% Ejecución Devengado</v>
          </cell>
        </row>
        <row r="2">
          <cell r="A2" t="str">
            <v>GASTOS EN PERSONAL PARA INVERSION</v>
          </cell>
        </row>
        <row r="3">
          <cell r="A3" t="str">
            <v>GASTOS EN PERSONAL PARA INVERSION</v>
          </cell>
        </row>
        <row r="4">
          <cell r="A4" t="str">
            <v>GASTOS EN PERSONAL PARA INVERSION</v>
          </cell>
        </row>
        <row r="5">
          <cell r="A5" t="str">
            <v>GASTOS EN PERSONAL PARA INVERSION</v>
          </cell>
        </row>
        <row r="6">
          <cell r="A6" t="str">
            <v>GASTOS EN PERSONAL PARA INVERSION</v>
          </cell>
        </row>
        <row r="7">
          <cell r="A7" t="str">
            <v>GASTOS EN PERSONAL PARA INVERSION</v>
          </cell>
        </row>
        <row r="8">
          <cell r="A8" t="str">
            <v>GASTOS EN PERSONAL PARA INVERSION</v>
          </cell>
        </row>
        <row r="9">
          <cell r="A9" t="str">
            <v>GASTOS EN PERSONAL PARA INVERSION</v>
          </cell>
        </row>
        <row r="10">
          <cell r="A10" t="str">
            <v>GASTOS EN PERSONAL PARA INVERSION</v>
          </cell>
        </row>
        <row r="11">
          <cell r="A11" t="str">
            <v>GASTOS EN PERSONAL PARA INVERSION</v>
          </cell>
        </row>
        <row r="12">
          <cell r="A12" t="str">
            <v>GASTOS EN PERSONAL PARA INVERSION</v>
          </cell>
        </row>
        <row r="13">
          <cell r="A13" t="str">
            <v>GASTOS EN PERSONAL PARA INVERSION</v>
          </cell>
        </row>
        <row r="14">
          <cell r="A14" t="str">
            <v>GASTOS EN PERSONAL PARA INVERSION</v>
          </cell>
        </row>
        <row r="15">
          <cell r="A15" t="str">
            <v>GASTOS EN PERSONAL PARA INVERSION</v>
          </cell>
        </row>
        <row r="16">
          <cell r="A16" t="str">
            <v>GASTOS EN PERSONAL PARA INVERSION</v>
          </cell>
        </row>
        <row r="17">
          <cell r="A17" t="str">
            <v>GASTOS EN PERSONAL PARA INVERSION</v>
          </cell>
        </row>
        <row r="18">
          <cell r="A18" t="str">
            <v>GASTOS EN PERSONAL PARA INVERSION</v>
          </cell>
        </row>
        <row r="19">
          <cell r="A19" t="str">
            <v>BIENES Y SERVICIOS PARA INVERSIÓN</v>
          </cell>
        </row>
        <row r="20">
          <cell r="A20" t="str">
            <v>BIENES Y SERVICIOS PARA INVERSIÓN</v>
          </cell>
        </row>
        <row r="21">
          <cell r="A21" t="str">
            <v>BIENES Y SERVICIOS PARA INVERSIÓN</v>
          </cell>
        </row>
        <row r="22">
          <cell r="A22" t="str">
            <v>BIENES Y SERVICIOS PARA INVERSIÓN</v>
          </cell>
        </row>
        <row r="23">
          <cell r="A23" t="str">
            <v>BIENES Y SERVICIOS PARA INVERSIÓN</v>
          </cell>
        </row>
        <row r="24">
          <cell r="A24" t="str">
            <v>BIENES Y SERVICIOS PARA INVERSIÓN</v>
          </cell>
        </row>
        <row r="25">
          <cell r="A25" t="str">
            <v>BIENES Y SERVICIOS PARA INVERSIÓN</v>
          </cell>
        </row>
        <row r="26">
          <cell r="A26" t="str">
            <v>BIENES Y SERVICIOS PARA INVERSIÓN</v>
          </cell>
        </row>
        <row r="27">
          <cell r="A27" t="str">
            <v>BIENES Y SERVICIOS PARA INVERSIÓN</v>
          </cell>
        </row>
        <row r="28">
          <cell r="A28" t="str">
            <v>BIENES Y SERVICIOS PARA INVERSIÓN</v>
          </cell>
        </row>
        <row r="29">
          <cell r="A29" t="str">
            <v>BIENES Y SERVICIOS PARA INVERSIÓN</v>
          </cell>
        </row>
        <row r="30">
          <cell r="A30" t="str">
            <v>BIENES Y SERVICIOS PARA INVERSIÓN</v>
          </cell>
        </row>
        <row r="31">
          <cell r="A31" t="str">
            <v>BIENES Y SERVICIOS PARA INVERSIÓN</v>
          </cell>
        </row>
        <row r="32">
          <cell r="A32" t="str">
            <v>BIENES Y SERVICIOS PARA INVERSIÓN</v>
          </cell>
        </row>
        <row r="33">
          <cell r="A33" t="str">
            <v>BIENES Y SERVICIOS PARA INVERSIÓN</v>
          </cell>
        </row>
        <row r="34">
          <cell r="A34" t="str">
            <v>BIENES Y SERVICIOS PARA INVERSIÓN</v>
          </cell>
        </row>
        <row r="35">
          <cell r="A35" t="str">
            <v>BIENES Y SERVICIOS PARA INVERSIÓN</v>
          </cell>
        </row>
        <row r="36">
          <cell r="A36" t="str">
            <v>BIENES Y SERVICIOS PARA INVERSIÓN</v>
          </cell>
        </row>
        <row r="37">
          <cell r="A37" t="str">
            <v>BIENES Y SERVICIOS PARA INVERSIÓN</v>
          </cell>
        </row>
        <row r="38">
          <cell r="A38" t="str">
            <v>BIENES Y SERVICIOS PARA INVERSIÓN</v>
          </cell>
        </row>
        <row r="39">
          <cell r="A39" t="str">
            <v>BIENES Y SERVICIOS PARA INVERSIÓN</v>
          </cell>
        </row>
        <row r="40">
          <cell r="A40" t="str">
            <v>BIENES Y SERVICIOS PARA INVERSIÓN</v>
          </cell>
        </row>
        <row r="41">
          <cell r="A41" t="str">
            <v>BIENES Y SERVICIOS PARA INVERSIÓN</v>
          </cell>
        </row>
        <row r="42">
          <cell r="A42" t="str">
            <v>BIENES Y SERVICIOS PARA INVERSIÓN</v>
          </cell>
        </row>
        <row r="43">
          <cell r="A43" t="str">
            <v>BIENES Y SERVICIOS PARA INVERSIÓN</v>
          </cell>
        </row>
        <row r="44">
          <cell r="A44" t="str">
            <v>BIENES Y SERVICIOS PARA INVERSIÓN</v>
          </cell>
        </row>
        <row r="45">
          <cell r="A45" t="str">
            <v>BIENES Y SERVICIOS PARA INVERSIÓN</v>
          </cell>
        </row>
        <row r="46">
          <cell r="A46" t="str">
            <v>BIENES Y SERVICIOS PARA INVERSIÓN</v>
          </cell>
        </row>
        <row r="47">
          <cell r="A47" t="str">
            <v>BIENES Y SERVICIOS PARA INVERSIÓN</v>
          </cell>
        </row>
        <row r="48">
          <cell r="A48" t="str">
            <v>BIENES Y SERVICIOS PARA INVERSIÓN</v>
          </cell>
        </row>
        <row r="49">
          <cell r="A49" t="str">
            <v>BIENES Y SERVICIOS PARA INVERSIÓN</v>
          </cell>
        </row>
        <row r="50">
          <cell r="A50" t="str">
            <v>BIENES Y SERVICIOS PARA INVERSIÓN</v>
          </cell>
        </row>
        <row r="51">
          <cell r="A51" t="str">
            <v>BIENES Y SERVICIOS PARA INVERSIÓN</v>
          </cell>
        </row>
        <row r="52">
          <cell r="A52" t="str">
            <v>BIENES Y SERVICIOS PARA INVERSIÓN</v>
          </cell>
        </row>
        <row r="53">
          <cell r="A53" t="str">
            <v>OBRAS PÚBLICAS</v>
          </cell>
        </row>
        <row r="54">
          <cell r="A54" t="str">
            <v>OBRAS PÚBLICAS</v>
          </cell>
        </row>
        <row r="55">
          <cell r="A55" t="str">
            <v>OBRAS PÚBLICAS</v>
          </cell>
        </row>
        <row r="56">
          <cell r="A56" t="str">
            <v>OTROS GASTOS DE INVERSION</v>
          </cell>
        </row>
        <row r="57">
          <cell r="A57" t="str">
            <v>OTROS GASTOS DE INVERSION</v>
          </cell>
        </row>
        <row r="58">
          <cell r="A58" t="str">
            <v>OTROS GASTOS DE INVERSION</v>
          </cell>
        </row>
        <row r="59">
          <cell r="A59" t="str">
            <v>TRANSFERENCIAS Y DONACIONES PARA INVERSION</v>
          </cell>
        </row>
        <row r="60">
          <cell r="A60" t="str">
            <v>BIENES DE LARGA DURACION</v>
          </cell>
        </row>
        <row r="61">
          <cell r="A61" t="str">
            <v>BIENES DE LARGA DURACION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TO.REFORMADO 2016"/>
      <sheetName val="EJECU INGRESOS ENE-JUNIO2016"/>
      <sheetName val="EJECU A DETALLE X PARTIDAS"/>
      <sheetName val="EJECUCION X PROYECTO"/>
      <sheetName val="EJECU RESUMEN(ENERO-JUNIO)"/>
      <sheetName val="COMPOSIC GASTO 2016REFORMADO"/>
      <sheetName val="OBRAS ARRASTRE DEVENG 2016"/>
      <sheetName val="ESTADO EJECU PRESUP"/>
      <sheetName val="GRAFICO EJECUCION INGRESOS"/>
      <sheetName val="GRAFICO EJEC PROYECT ENE-junio"/>
      <sheetName val="CEDULA X PROYECTOS 30JUNIO"/>
      <sheetName val="TABLA DINAMICAXPROYECTOS"/>
      <sheetName val="CEDULA X PROYECTOS 30JUNIO (2)"/>
      <sheetName val="CEDULA X PARTIDAS 30JUNIO"/>
      <sheetName val="TABLA DINAMICA X PARTIDAS"/>
      <sheetName val="CEDULA X PARTIDAS 30JUNIO (2)"/>
      <sheetName val="CEDULA INGRESOS 30JUNIO"/>
      <sheetName val="TABLA DINAMICA"/>
      <sheetName val="Hoja3"/>
      <sheetName val="TABLA DINAMICA1"/>
      <sheetName val="CEDULA X PARTIDAS 30JUNIO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Grupo</v>
          </cell>
          <cell r="B1" t="str">
            <v>Partida</v>
          </cell>
          <cell r="C1" t="str">
            <v>Denominación</v>
          </cell>
          <cell r="D1" t="str">
            <v>Asignación inicial</v>
          </cell>
          <cell r="E1" t="str">
            <v>Reformas</v>
          </cell>
          <cell r="F1" t="str">
            <v>Codificado</v>
          </cell>
          <cell r="G1" t="str">
            <v>Comprometido</v>
          </cell>
          <cell r="H1" t="str">
            <v>Devengado</v>
          </cell>
          <cell r="I1" t="str">
            <v>Pagado</v>
          </cell>
          <cell r="J1" t="str">
            <v>Saldo por Comprometer</v>
          </cell>
          <cell r="K1" t="str">
            <v>Saldo por Devengar</v>
          </cell>
          <cell r="L1" t="str">
            <v>% Ejecución Comprometido</v>
          </cell>
          <cell r="M1" t="str">
            <v>% Ejecución Devengado</v>
          </cell>
        </row>
        <row r="2">
          <cell r="A2" t="str">
            <v>GASTOS EN PERSONAL PARA INVERSION</v>
          </cell>
        </row>
        <row r="3">
          <cell r="A3" t="str">
            <v>GASTOS EN PERSONAL PARA INVERSION</v>
          </cell>
        </row>
        <row r="4">
          <cell r="A4" t="str">
            <v>GASTOS EN PERSONAL PARA INVERSION</v>
          </cell>
        </row>
        <row r="5">
          <cell r="A5" t="str">
            <v>GASTOS EN PERSONAL PARA INVERSION</v>
          </cell>
        </row>
        <row r="6">
          <cell r="A6" t="str">
            <v>GASTOS EN PERSONAL PARA INVERSION</v>
          </cell>
        </row>
        <row r="7">
          <cell r="A7" t="str">
            <v>GASTOS EN PERSONAL PARA INVERSION</v>
          </cell>
        </row>
        <row r="8">
          <cell r="A8" t="str">
            <v>GASTOS EN PERSONAL PARA INVERSION</v>
          </cell>
        </row>
        <row r="9">
          <cell r="A9" t="str">
            <v>GASTOS EN PERSONAL PARA INVERSION</v>
          </cell>
        </row>
        <row r="10">
          <cell r="A10" t="str">
            <v>GASTOS EN PERSONAL PARA INVERSION</v>
          </cell>
        </row>
        <row r="11">
          <cell r="A11" t="str">
            <v>GASTOS EN PERSONAL PARA INVERSION</v>
          </cell>
        </row>
        <row r="12">
          <cell r="A12" t="str">
            <v>GASTOS EN PERSONAL PARA INVERSION</v>
          </cell>
        </row>
        <row r="13">
          <cell r="A13" t="str">
            <v>GASTOS EN PERSONAL PARA INVERSION</v>
          </cell>
        </row>
        <row r="14">
          <cell r="A14" t="str">
            <v>GASTOS EN PERSONAL PARA INVERSION</v>
          </cell>
        </row>
        <row r="15">
          <cell r="A15" t="str">
            <v>GASTOS EN PERSONAL PARA INVERSION</v>
          </cell>
        </row>
        <row r="16">
          <cell r="A16" t="str">
            <v>GASTOS EN PERSONAL PARA INVERSION</v>
          </cell>
        </row>
        <row r="17">
          <cell r="A17" t="str">
            <v>GASTOS EN PERSONAL PARA INVERSION</v>
          </cell>
        </row>
        <row r="18">
          <cell r="A18" t="str">
            <v>GASTOS EN PERSONAL PARA INVERSION</v>
          </cell>
        </row>
        <row r="19">
          <cell r="A19" t="str">
            <v>BIENES Y SERVICIOS PARA INVERSIÓN</v>
          </cell>
        </row>
        <row r="20">
          <cell r="A20" t="str">
            <v>BIENES Y SERVICIOS PARA INVERSIÓN</v>
          </cell>
        </row>
        <row r="21">
          <cell r="A21" t="str">
            <v>BIENES Y SERVICIOS PARA INVERSIÓN</v>
          </cell>
        </row>
        <row r="22">
          <cell r="A22" t="str">
            <v>BIENES Y SERVICIOS PARA INVERSIÓN</v>
          </cell>
        </row>
        <row r="23">
          <cell r="A23" t="str">
            <v>BIENES Y SERVICIOS PARA INVERSIÓN</v>
          </cell>
        </row>
        <row r="24">
          <cell r="A24" t="str">
            <v>BIENES Y SERVICIOS PARA INVERSIÓN</v>
          </cell>
        </row>
        <row r="25">
          <cell r="A25" t="str">
            <v>BIENES Y SERVICIOS PARA INVERSIÓN</v>
          </cell>
        </row>
        <row r="26">
          <cell r="A26" t="str">
            <v>BIENES Y SERVICIOS PARA INVERSIÓN</v>
          </cell>
        </row>
        <row r="27">
          <cell r="A27" t="str">
            <v>BIENES Y SERVICIOS PARA INVERSIÓN</v>
          </cell>
        </row>
        <row r="28">
          <cell r="A28" t="str">
            <v>BIENES Y SERVICIOS PARA INVERSIÓN</v>
          </cell>
        </row>
        <row r="29">
          <cell r="A29" t="str">
            <v>BIENES Y SERVICIOS PARA INVERSIÓN</v>
          </cell>
        </row>
        <row r="30">
          <cell r="A30" t="str">
            <v>BIENES Y SERVICIOS PARA INVERSIÓN</v>
          </cell>
        </row>
        <row r="31">
          <cell r="A31" t="str">
            <v>BIENES Y SERVICIOS PARA INVERSIÓN</v>
          </cell>
        </row>
        <row r="32">
          <cell r="A32" t="str">
            <v>BIENES Y SERVICIOS PARA INVERSIÓN</v>
          </cell>
        </row>
        <row r="33">
          <cell r="A33" t="str">
            <v>BIENES Y SERVICIOS PARA INVERSIÓN</v>
          </cell>
        </row>
        <row r="34">
          <cell r="A34" t="str">
            <v>BIENES Y SERVICIOS PARA INVERSIÓN</v>
          </cell>
        </row>
        <row r="35">
          <cell r="A35" t="str">
            <v>BIENES Y SERVICIOS PARA INVERSIÓN</v>
          </cell>
        </row>
        <row r="36">
          <cell r="A36" t="str">
            <v>BIENES Y SERVICIOS PARA INVERSIÓN</v>
          </cell>
        </row>
        <row r="37">
          <cell r="A37" t="str">
            <v>BIENES Y SERVICIOS PARA INVERSIÓN</v>
          </cell>
        </row>
        <row r="38">
          <cell r="A38" t="str">
            <v>BIENES Y SERVICIOS PARA INVERSIÓN</v>
          </cell>
        </row>
        <row r="39">
          <cell r="A39" t="str">
            <v>BIENES Y SERVICIOS PARA INVERSIÓN</v>
          </cell>
        </row>
        <row r="40">
          <cell r="A40" t="str">
            <v>BIENES Y SERVICIOS PARA INVERSIÓN</v>
          </cell>
        </row>
        <row r="41">
          <cell r="A41" t="str">
            <v>BIENES Y SERVICIOS PARA INVERSIÓN</v>
          </cell>
        </row>
        <row r="42">
          <cell r="A42" t="str">
            <v>BIENES Y SERVICIOS PARA INVERSIÓN</v>
          </cell>
        </row>
        <row r="43">
          <cell r="A43" t="str">
            <v>BIENES Y SERVICIOS PARA INVERSIÓN</v>
          </cell>
        </row>
        <row r="44">
          <cell r="A44" t="str">
            <v>BIENES Y SERVICIOS PARA INVERSIÓN</v>
          </cell>
        </row>
        <row r="45">
          <cell r="A45" t="str">
            <v>BIENES Y SERVICIOS PARA INVERSIÓN</v>
          </cell>
        </row>
        <row r="46">
          <cell r="A46" t="str">
            <v>BIENES Y SERVICIOS PARA INVERSIÓN</v>
          </cell>
        </row>
        <row r="47">
          <cell r="A47" t="str">
            <v>BIENES Y SERVICIOS PARA INVERSIÓN</v>
          </cell>
        </row>
        <row r="48">
          <cell r="A48" t="str">
            <v>BIENES Y SERVICIOS PARA INVERSIÓN</v>
          </cell>
        </row>
        <row r="49">
          <cell r="A49" t="str">
            <v>BIENES Y SERVICIOS PARA INVERSIÓN</v>
          </cell>
        </row>
        <row r="50">
          <cell r="A50" t="str">
            <v>BIENES Y SERVICIOS PARA INVERSIÓN</v>
          </cell>
        </row>
        <row r="51">
          <cell r="A51" t="str">
            <v>BIENES Y SERVICIOS PARA INVERSIÓN</v>
          </cell>
        </row>
        <row r="52">
          <cell r="A52" t="str">
            <v>BIENES Y SERVICIOS PARA INVERSIÓN</v>
          </cell>
        </row>
        <row r="53">
          <cell r="A53" t="str">
            <v>OBRAS PÚBLICAS</v>
          </cell>
        </row>
        <row r="54">
          <cell r="A54" t="str">
            <v>OBRAS PÚBLICAS</v>
          </cell>
        </row>
        <row r="55">
          <cell r="A55" t="str">
            <v>OBRAS PÚBLICAS</v>
          </cell>
        </row>
        <row r="56">
          <cell r="A56" t="str">
            <v>OTROS GASTOS DE INVERSION</v>
          </cell>
        </row>
        <row r="57">
          <cell r="A57" t="str">
            <v>OTROS GASTOS DE INVERSION</v>
          </cell>
        </row>
        <row r="58">
          <cell r="A58" t="str">
            <v>OTROS GASTOS DE INVERSION</v>
          </cell>
        </row>
        <row r="59">
          <cell r="A59" t="str">
            <v>TRANSFERENCIAS Y DONACIONES PARA INVERSION</v>
          </cell>
        </row>
        <row r="60">
          <cell r="A60" t="str">
            <v>BIENES DE LARGA DURACION</v>
          </cell>
        </row>
        <row r="61">
          <cell r="A61" t="str">
            <v>BIENES DE LARGA DURACION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OMISOS GASTO 10-04-2017"/>
      <sheetName val="CERTIFICACIONES AL 10-04-2017"/>
      <sheetName val="EJECU PRESUP AL 10-04-2017"/>
      <sheetName val="TABLA DINAMICA-CEDULA"/>
      <sheetName val="TABLA CON DESREF"/>
      <sheetName val="CEDULA PARA TABLA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Centro gestor</v>
          </cell>
          <cell r="B1" t="str">
            <v>Dirección</v>
          </cell>
          <cell r="C1" t="str">
            <v>Proyecto</v>
          </cell>
          <cell r="D1" t="str">
            <v>Des.Proyecto</v>
          </cell>
          <cell r="E1" t="str">
            <v>Clas económica</v>
          </cell>
          <cell r="F1" t="str">
            <v>Fondo</v>
          </cell>
          <cell r="G1" t="str">
            <v>Posición Presupuestaria</v>
          </cell>
          <cell r="H1" t="str">
            <v>Denominación string parcial 1</v>
          </cell>
          <cell r="I1" t="str">
            <v>Asignación inicial</v>
          </cell>
          <cell r="J1" t="str">
            <v>Reformas</v>
          </cell>
          <cell r="K1" t="str">
            <v>Codificado</v>
          </cell>
          <cell r="L1" t="str">
            <v>Certificado</v>
          </cell>
          <cell r="M1" t="str">
            <v>Arrastre</v>
          </cell>
          <cell r="N1" t="str">
            <v>Comprometido</v>
          </cell>
          <cell r="O1" t="str">
            <v>Devengado</v>
          </cell>
          <cell r="P1" t="str">
            <v>Saldo por Comprometer</v>
          </cell>
          <cell r="Q1" t="str">
            <v>Saldo por Devengar</v>
          </cell>
          <cell r="R1" t="str">
            <v>Disponible</v>
          </cell>
          <cell r="S1" t="str">
            <v>% Comprometido</v>
          </cell>
          <cell r="T1" t="str">
            <v>% Devengado</v>
          </cell>
          <cell r="U1" t="str">
            <v>ANALISIS</v>
          </cell>
        </row>
        <row r="2">
          <cell r="A2" t="str">
            <v>ZT06F060</v>
          </cell>
        </row>
        <row r="3">
          <cell r="A3" t="str">
            <v>ZT06F060</v>
          </cell>
        </row>
        <row r="4">
          <cell r="A4" t="str">
            <v>ZT06F060</v>
          </cell>
        </row>
        <row r="5">
          <cell r="A5" t="str">
            <v>ZT06F060</v>
          </cell>
        </row>
        <row r="6">
          <cell r="A6" t="str">
            <v>ZT06F060</v>
          </cell>
        </row>
        <row r="7">
          <cell r="A7" t="str">
            <v>ZT06F060</v>
          </cell>
        </row>
        <row r="8">
          <cell r="A8" t="str">
            <v>ZT06F060</v>
          </cell>
        </row>
        <row r="9">
          <cell r="A9" t="str">
            <v>ZT06F060</v>
          </cell>
        </row>
        <row r="10">
          <cell r="A10" t="str">
            <v>ZT06F060</v>
          </cell>
        </row>
        <row r="11">
          <cell r="A11" t="str">
            <v>ZT06F060</v>
          </cell>
        </row>
        <row r="12">
          <cell r="A12" t="str">
            <v>ZT06F060</v>
          </cell>
        </row>
        <row r="13">
          <cell r="A13" t="str">
            <v>ZT06F060</v>
          </cell>
        </row>
        <row r="14">
          <cell r="A14" t="str">
            <v>ZT06F060</v>
          </cell>
        </row>
        <row r="15">
          <cell r="A15" t="str">
            <v>ZT06F060</v>
          </cell>
        </row>
        <row r="16">
          <cell r="A16" t="str">
            <v>ZT06F060</v>
          </cell>
        </row>
        <row r="17">
          <cell r="A17" t="str">
            <v>ZT06F060</v>
          </cell>
        </row>
        <row r="18">
          <cell r="A18" t="str">
            <v>ZT06F060</v>
          </cell>
        </row>
        <row r="19">
          <cell r="A19" t="str">
            <v>ZT06F060</v>
          </cell>
        </row>
        <row r="20">
          <cell r="A20" t="str">
            <v>ZT06F060</v>
          </cell>
        </row>
        <row r="21">
          <cell r="A21" t="str">
            <v>ZT06F060</v>
          </cell>
        </row>
        <row r="22">
          <cell r="A22" t="str">
            <v>ZT06F060</v>
          </cell>
        </row>
        <row r="23">
          <cell r="A23" t="str">
            <v>ZT06F060</v>
          </cell>
        </row>
        <row r="24">
          <cell r="A24" t="str">
            <v>ZT06F060</v>
          </cell>
        </row>
        <row r="25">
          <cell r="A25" t="str">
            <v>ZT06F060</v>
          </cell>
        </row>
        <row r="26">
          <cell r="A26" t="str">
            <v>ZT06F060</v>
          </cell>
        </row>
        <row r="27">
          <cell r="A27" t="str">
            <v>ZT06F060</v>
          </cell>
        </row>
        <row r="28">
          <cell r="A28" t="str">
            <v>ZT06F060</v>
          </cell>
        </row>
        <row r="29">
          <cell r="A29" t="str">
            <v>ZT06F060</v>
          </cell>
        </row>
        <row r="30">
          <cell r="A30" t="str">
            <v>ZT06F060</v>
          </cell>
        </row>
        <row r="31">
          <cell r="A31" t="str">
            <v>ZT06F060</v>
          </cell>
        </row>
        <row r="32">
          <cell r="A32" t="str">
            <v>ZT06F060</v>
          </cell>
        </row>
        <row r="33">
          <cell r="A33" t="str">
            <v>ZT06F060</v>
          </cell>
        </row>
        <row r="34">
          <cell r="A34" t="str">
            <v>ZT06F060</v>
          </cell>
        </row>
        <row r="35">
          <cell r="A35" t="str">
            <v>ZT06F060</v>
          </cell>
        </row>
        <row r="36">
          <cell r="A36" t="str">
            <v>ZT06F060</v>
          </cell>
        </row>
        <row r="37">
          <cell r="A37" t="str">
            <v>ZT06F060</v>
          </cell>
        </row>
        <row r="38">
          <cell r="A38" t="str">
            <v>ZT06F060</v>
          </cell>
        </row>
        <row r="39">
          <cell r="A39" t="str">
            <v>ZT06F060</v>
          </cell>
        </row>
        <row r="40">
          <cell r="A40" t="str">
            <v>ZT06F060</v>
          </cell>
        </row>
        <row r="41">
          <cell r="A41" t="str">
            <v>ZT06F060</v>
          </cell>
        </row>
        <row r="42">
          <cell r="A42" t="str">
            <v>ZT06F060</v>
          </cell>
        </row>
        <row r="43">
          <cell r="A43" t="str">
            <v>ZT06F060</v>
          </cell>
        </row>
        <row r="44">
          <cell r="A44" t="str">
            <v>ZT06F060</v>
          </cell>
        </row>
        <row r="45">
          <cell r="A45" t="str">
            <v>ZT06F060</v>
          </cell>
        </row>
        <row r="46">
          <cell r="A46" t="str">
            <v>ZT06F060</v>
          </cell>
        </row>
        <row r="47">
          <cell r="A47" t="str">
            <v>ZT06F060</v>
          </cell>
        </row>
        <row r="48">
          <cell r="A48" t="str">
            <v>ZT06F060</v>
          </cell>
        </row>
        <row r="49">
          <cell r="A49" t="str">
            <v>ZT06F060</v>
          </cell>
        </row>
        <row r="50">
          <cell r="A50" t="str">
            <v>ZT06F060</v>
          </cell>
        </row>
        <row r="51">
          <cell r="A51" t="str">
            <v>ZT06F060</v>
          </cell>
        </row>
        <row r="52">
          <cell r="A52" t="str">
            <v>ZT06F060</v>
          </cell>
        </row>
        <row r="53">
          <cell r="A53" t="str">
            <v>ZT06F060</v>
          </cell>
        </row>
        <row r="54">
          <cell r="A54" t="str">
            <v>ZT06F060</v>
          </cell>
        </row>
        <row r="55">
          <cell r="A55" t="str">
            <v>ZT06F060</v>
          </cell>
        </row>
        <row r="56">
          <cell r="A56" t="str">
            <v>ZT06F060</v>
          </cell>
        </row>
        <row r="57">
          <cell r="A57" t="str">
            <v>ZT06F060</v>
          </cell>
        </row>
        <row r="58">
          <cell r="A58" t="str">
            <v>ZT06F060</v>
          </cell>
        </row>
        <row r="59">
          <cell r="A59" t="str">
            <v>ZT06F060</v>
          </cell>
        </row>
        <row r="60">
          <cell r="A60" t="str">
            <v>ZT06F060</v>
          </cell>
        </row>
        <row r="61">
          <cell r="A61" t="str">
            <v>ZT06F060</v>
          </cell>
        </row>
        <row r="62">
          <cell r="A62" t="str">
            <v>ZT06F060</v>
          </cell>
        </row>
        <row r="63">
          <cell r="A63" t="str">
            <v>ZT06F060</v>
          </cell>
        </row>
        <row r="64">
          <cell r="A64" t="str">
            <v>ZT06F060</v>
          </cell>
        </row>
        <row r="65">
          <cell r="A65" t="str">
            <v>ZT06F060</v>
          </cell>
        </row>
        <row r="66">
          <cell r="A66" t="str">
            <v>ZT06F060</v>
          </cell>
        </row>
        <row r="67">
          <cell r="A67" t="str">
            <v>ZT06F060</v>
          </cell>
        </row>
        <row r="68">
          <cell r="A68" t="str">
            <v>ZT06F060</v>
          </cell>
        </row>
        <row r="69">
          <cell r="A69" t="str">
            <v>ZT06F060</v>
          </cell>
        </row>
        <row r="70">
          <cell r="A70" t="str">
            <v>ZT06F060</v>
          </cell>
        </row>
        <row r="71">
          <cell r="A71" t="str">
            <v>ZT06F060</v>
          </cell>
        </row>
        <row r="72">
          <cell r="A72" t="str">
            <v>ZT06F060</v>
          </cell>
        </row>
        <row r="73">
          <cell r="A73" t="str">
            <v>ZT06F060</v>
          </cell>
        </row>
        <row r="74">
          <cell r="A74" t="str">
            <v>ZT06F060</v>
          </cell>
        </row>
        <row r="75">
          <cell r="A75" t="str">
            <v>ZT06F060</v>
          </cell>
        </row>
        <row r="76">
          <cell r="A76" t="str">
            <v>ZT06F060</v>
          </cell>
        </row>
        <row r="77">
          <cell r="A77" t="str">
            <v>ZT06F060</v>
          </cell>
        </row>
        <row r="78">
          <cell r="A78" t="str">
            <v>ZT06F060</v>
          </cell>
        </row>
        <row r="79">
          <cell r="A79" t="str">
            <v>ZT06F060</v>
          </cell>
        </row>
        <row r="80">
          <cell r="A80" t="str">
            <v>ZT06F060</v>
          </cell>
        </row>
        <row r="81">
          <cell r="A81" t="str">
            <v>ZT06F060</v>
          </cell>
        </row>
        <row r="82">
          <cell r="A82" t="str">
            <v>ZT06F060</v>
          </cell>
        </row>
        <row r="83">
          <cell r="A83" t="str">
            <v>ZT06F060</v>
          </cell>
        </row>
        <row r="84">
          <cell r="A84" t="str">
            <v>ZT06F060</v>
          </cell>
        </row>
        <row r="85">
          <cell r="A85" t="str">
            <v>ZT06F060</v>
          </cell>
        </row>
        <row r="86">
          <cell r="A86" t="str">
            <v>ZT06F060</v>
          </cell>
        </row>
        <row r="87">
          <cell r="A87" t="str">
            <v>ZT06F060</v>
          </cell>
        </row>
        <row r="88">
          <cell r="A88" t="str">
            <v>ZT06F060</v>
          </cell>
        </row>
        <row r="89">
          <cell r="A89" t="str">
            <v>ZT06F060</v>
          </cell>
        </row>
        <row r="90">
          <cell r="A90" t="str">
            <v>ZT06F060</v>
          </cell>
        </row>
        <row r="91">
          <cell r="A91" t="str">
            <v>ZT06F060</v>
          </cell>
        </row>
        <row r="92">
          <cell r="A92" t="str">
            <v>ZT06F060</v>
          </cell>
        </row>
        <row r="93">
          <cell r="A93" t="str">
            <v>ZT06F060</v>
          </cell>
        </row>
        <row r="94">
          <cell r="A94" t="str">
            <v>ZT06F060</v>
          </cell>
        </row>
        <row r="95">
          <cell r="A95" t="str">
            <v>ZT06F060</v>
          </cell>
        </row>
        <row r="96">
          <cell r="A96" t="str">
            <v>ZT06F060</v>
          </cell>
        </row>
        <row r="97">
          <cell r="A97" t="str">
            <v>ZT06F060</v>
          </cell>
        </row>
        <row r="98">
          <cell r="A98" t="str">
            <v>ZT06F060</v>
          </cell>
        </row>
        <row r="99">
          <cell r="A99" t="str">
            <v>ZT06F060</v>
          </cell>
        </row>
        <row r="100">
          <cell r="A100" t="str">
            <v>ZT06F060</v>
          </cell>
        </row>
        <row r="101">
          <cell r="A101" t="str">
            <v>ZT06F060</v>
          </cell>
        </row>
        <row r="102">
          <cell r="A102" t="str">
            <v>ZT06F060</v>
          </cell>
        </row>
        <row r="103">
          <cell r="A103" t="str">
            <v>ZT06F060</v>
          </cell>
        </row>
        <row r="104">
          <cell r="A104" t="str">
            <v>ZT06F060</v>
          </cell>
        </row>
        <row r="105">
          <cell r="A105" t="str">
            <v>ZT06F060</v>
          </cell>
        </row>
        <row r="106">
          <cell r="A106" t="str">
            <v>ZT06F060</v>
          </cell>
        </row>
        <row r="107">
          <cell r="A107" t="str">
            <v>ZT06F060</v>
          </cell>
        </row>
        <row r="108">
          <cell r="A108" t="str">
            <v>ZT06F060</v>
          </cell>
        </row>
        <row r="109">
          <cell r="A109" t="str">
            <v>ZT06F060</v>
          </cell>
        </row>
        <row r="110">
          <cell r="A110" t="str">
            <v>ZT06F060</v>
          </cell>
        </row>
        <row r="111">
          <cell r="A111" t="str">
            <v>ZT06F060</v>
          </cell>
        </row>
        <row r="112">
          <cell r="A112" t="str">
            <v>ZT06F060</v>
          </cell>
        </row>
        <row r="113">
          <cell r="A113" t="str">
            <v>ZT06F060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pane ySplit="4" topLeftCell="A77" activePane="bottomLeft" state="frozen"/>
      <selection pane="bottomLeft" activeCell="B96" sqref="B96"/>
    </sheetView>
  </sheetViews>
  <sheetFormatPr baseColWidth="10" defaultColWidth="9.140625" defaultRowHeight="12" outlineLevelRow="2" x14ac:dyDescent="0.2"/>
  <cols>
    <col min="1" max="1" width="10.85546875" style="2" customWidth="1"/>
    <col min="2" max="2" width="29.5703125" style="2" customWidth="1"/>
    <col min="3" max="3" width="26" style="2" customWidth="1"/>
    <col min="4" max="4" width="9" style="2" customWidth="1"/>
    <col min="5" max="5" width="15.28515625" style="2" customWidth="1"/>
    <col min="6" max="6" width="31.7109375" style="2" customWidth="1"/>
    <col min="7" max="7" width="7" style="2" customWidth="1"/>
    <col min="8" max="8" width="22.28515625" style="2" customWidth="1"/>
    <col min="9" max="9" width="4.140625" style="2" customWidth="1"/>
    <col min="10" max="10" width="15" style="2" customWidth="1"/>
    <col min="11" max="20" width="11.28515625" style="2" customWidth="1"/>
    <col min="21" max="16384" width="9.140625" style="2"/>
  </cols>
  <sheetData>
    <row r="1" spans="1:20" ht="12.75" x14ac:dyDescent="0.2">
      <c r="A1" s="79" t="s">
        <v>293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2.75" x14ac:dyDescent="0.2">
      <c r="A2" s="79" t="s">
        <v>294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4" spans="1:20" ht="39" customHeight="1" x14ac:dyDescent="0.2">
      <c r="A4" s="1" t="s">
        <v>273</v>
      </c>
      <c r="B4" s="1" t="s">
        <v>274</v>
      </c>
      <c r="C4" s="1" t="s">
        <v>275</v>
      </c>
      <c r="D4" s="1" t="s">
        <v>276</v>
      </c>
      <c r="E4" s="1" t="s">
        <v>277</v>
      </c>
      <c r="F4" s="1" t="s">
        <v>278</v>
      </c>
      <c r="G4" s="1" t="s">
        <v>279</v>
      </c>
      <c r="H4" s="1" t="s">
        <v>280</v>
      </c>
      <c r="I4" s="1" t="s">
        <v>281</v>
      </c>
      <c r="J4" s="1" t="s">
        <v>282</v>
      </c>
      <c r="K4" s="1" t="s">
        <v>283</v>
      </c>
      <c r="L4" s="1" t="s">
        <v>284</v>
      </c>
      <c r="M4" s="1" t="s">
        <v>285</v>
      </c>
      <c r="N4" s="1" t="s">
        <v>286</v>
      </c>
      <c r="O4" s="1" t="s">
        <v>287</v>
      </c>
      <c r="P4" s="1" t="s">
        <v>288</v>
      </c>
      <c r="Q4" s="1" t="s">
        <v>289</v>
      </c>
      <c r="R4" s="1" t="s">
        <v>290</v>
      </c>
      <c r="S4" s="1" t="s">
        <v>291</v>
      </c>
      <c r="T4" s="1" t="s">
        <v>292</v>
      </c>
    </row>
    <row r="5" spans="1:20" outlineLevel="2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295</v>
      </c>
      <c r="G5" s="2" t="s">
        <v>5</v>
      </c>
      <c r="H5" s="2" t="s">
        <v>6</v>
      </c>
      <c r="I5" s="2" t="s">
        <v>7</v>
      </c>
      <c r="J5" s="2" t="s">
        <v>8</v>
      </c>
      <c r="K5" s="3">
        <v>9000</v>
      </c>
      <c r="L5" s="3">
        <v>5100</v>
      </c>
      <c r="M5" s="3">
        <v>0</v>
      </c>
      <c r="N5" s="3">
        <v>14100</v>
      </c>
      <c r="O5" s="3">
        <v>1965.08</v>
      </c>
      <c r="P5" s="3">
        <v>12134.92</v>
      </c>
      <c r="Q5" s="3">
        <v>12104.96</v>
      </c>
      <c r="R5" s="3">
        <v>1965.08</v>
      </c>
      <c r="S5" s="3">
        <v>1995.04</v>
      </c>
      <c r="T5" s="3">
        <v>0</v>
      </c>
    </row>
    <row r="6" spans="1:20" outlineLevel="2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295</v>
      </c>
      <c r="G6" s="2" t="s">
        <v>9</v>
      </c>
      <c r="H6" s="2" t="s">
        <v>10</v>
      </c>
      <c r="I6" s="2" t="s">
        <v>7</v>
      </c>
      <c r="J6" s="2" t="s">
        <v>11</v>
      </c>
      <c r="K6" s="3">
        <v>9000</v>
      </c>
      <c r="L6" s="3">
        <v>10100</v>
      </c>
      <c r="M6" s="3">
        <v>0</v>
      </c>
      <c r="N6" s="3">
        <v>19100</v>
      </c>
      <c r="O6" s="3">
        <v>2003.28</v>
      </c>
      <c r="P6" s="3">
        <v>17096.72</v>
      </c>
      <c r="Q6" s="3">
        <v>17096.72</v>
      </c>
      <c r="R6" s="3">
        <v>2003.28</v>
      </c>
      <c r="S6" s="3">
        <v>2003.28</v>
      </c>
      <c r="T6" s="3">
        <v>0</v>
      </c>
    </row>
    <row r="7" spans="1:20" outlineLevel="2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295</v>
      </c>
      <c r="G7" s="2" t="s">
        <v>12</v>
      </c>
      <c r="H7" s="2" t="s">
        <v>13</v>
      </c>
      <c r="I7" s="2" t="s">
        <v>7</v>
      </c>
      <c r="J7" s="2" t="s">
        <v>14</v>
      </c>
      <c r="K7" s="3">
        <v>9000</v>
      </c>
      <c r="L7" s="3">
        <v>-2000</v>
      </c>
      <c r="M7" s="3">
        <v>0</v>
      </c>
      <c r="N7" s="3">
        <v>7000</v>
      </c>
      <c r="O7" s="3">
        <v>1164.3599999999999</v>
      </c>
      <c r="P7" s="3">
        <v>5835.64</v>
      </c>
      <c r="Q7" s="3">
        <v>5835.64</v>
      </c>
      <c r="R7" s="3">
        <v>1164.3599999999999</v>
      </c>
      <c r="S7" s="3">
        <v>1164.3599999999999</v>
      </c>
      <c r="T7" s="3">
        <v>0</v>
      </c>
    </row>
    <row r="8" spans="1:20" outlineLevel="2" x14ac:dyDescent="0.2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295</v>
      </c>
      <c r="G8" s="2" t="s">
        <v>15</v>
      </c>
      <c r="H8" s="2" t="s">
        <v>16</v>
      </c>
      <c r="I8" s="2" t="s">
        <v>7</v>
      </c>
      <c r="J8" s="2" t="s">
        <v>17</v>
      </c>
      <c r="K8" s="3">
        <v>62600</v>
      </c>
      <c r="L8" s="3">
        <v>0</v>
      </c>
      <c r="M8" s="3">
        <v>0</v>
      </c>
      <c r="N8" s="3">
        <v>62600</v>
      </c>
      <c r="O8" s="3">
        <v>0</v>
      </c>
      <c r="P8" s="3">
        <v>62573.279999999999</v>
      </c>
      <c r="Q8" s="3">
        <v>62573.279999999999</v>
      </c>
      <c r="R8" s="3">
        <v>26.72</v>
      </c>
      <c r="S8" s="3">
        <v>26.72</v>
      </c>
      <c r="T8" s="3">
        <v>26.72</v>
      </c>
    </row>
    <row r="9" spans="1:20" outlineLevel="2" x14ac:dyDescent="0.2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295</v>
      </c>
      <c r="G9" s="2" t="s">
        <v>18</v>
      </c>
      <c r="H9" s="2" t="s">
        <v>19</v>
      </c>
      <c r="I9" s="2" t="s">
        <v>7</v>
      </c>
      <c r="J9" s="2" t="s">
        <v>20</v>
      </c>
      <c r="K9" s="3">
        <v>1000</v>
      </c>
      <c r="L9" s="3">
        <v>0</v>
      </c>
      <c r="M9" s="3">
        <v>0</v>
      </c>
      <c r="N9" s="3">
        <v>1000</v>
      </c>
      <c r="O9" s="3">
        <v>0</v>
      </c>
      <c r="P9" s="3">
        <v>484.4</v>
      </c>
      <c r="Q9" s="3">
        <v>484.4</v>
      </c>
      <c r="R9" s="3">
        <v>515.6</v>
      </c>
      <c r="S9" s="3">
        <v>515.6</v>
      </c>
      <c r="T9" s="3">
        <v>515.6</v>
      </c>
    </row>
    <row r="10" spans="1:20" outlineLevel="2" x14ac:dyDescent="0.2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295</v>
      </c>
      <c r="G10" s="2" t="s">
        <v>21</v>
      </c>
      <c r="H10" s="2" t="s">
        <v>22</v>
      </c>
      <c r="I10" s="2" t="s">
        <v>7</v>
      </c>
      <c r="J10" s="2" t="s">
        <v>23</v>
      </c>
      <c r="K10" s="3">
        <v>274800</v>
      </c>
      <c r="L10" s="3">
        <v>-28577.72</v>
      </c>
      <c r="M10" s="3">
        <v>0</v>
      </c>
      <c r="N10" s="3">
        <v>246222.28</v>
      </c>
      <c r="O10" s="3">
        <v>0</v>
      </c>
      <c r="P10" s="3">
        <v>246222.28</v>
      </c>
      <c r="Q10" s="3">
        <v>246222.24</v>
      </c>
      <c r="R10" s="3">
        <v>0</v>
      </c>
      <c r="S10" s="3">
        <v>0.04</v>
      </c>
      <c r="T10" s="3">
        <v>0</v>
      </c>
    </row>
    <row r="11" spans="1:20" outlineLevel="2" x14ac:dyDescent="0.2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295</v>
      </c>
      <c r="G11" s="2" t="s">
        <v>24</v>
      </c>
      <c r="H11" s="2" t="s">
        <v>25</v>
      </c>
      <c r="I11" s="2" t="s">
        <v>7</v>
      </c>
      <c r="J11" s="2" t="s">
        <v>26</v>
      </c>
      <c r="K11" s="3">
        <v>81190</v>
      </c>
      <c r="L11" s="3">
        <v>0</v>
      </c>
      <c r="M11" s="3">
        <v>0</v>
      </c>
      <c r="N11" s="3">
        <v>81190</v>
      </c>
      <c r="O11" s="3">
        <v>0</v>
      </c>
      <c r="P11" s="3">
        <v>81174.64</v>
      </c>
      <c r="Q11" s="3">
        <v>81174.600000000006</v>
      </c>
      <c r="R11" s="3">
        <v>15.36</v>
      </c>
      <c r="S11" s="3">
        <v>15.4</v>
      </c>
      <c r="T11" s="3">
        <v>15.36</v>
      </c>
    </row>
    <row r="12" spans="1:20" outlineLevel="2" x14ac:dyDescent="0.2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295</v>
      </c>
      <c r="G12" s="2" t="s">
        <v>27</v>
      </c>
      <c r="H12" s="2" t="s">
        <v>28</v>
      </c>
      <c r="I12" s="2" t="s">
        <v>7</v>
      </c>
      <c r="J12" s="2" t="s">
        <v>29</v>
      </c>
      <c r="K12" s="3">
        <v>1850</v>
      </c>
      <c r="L12" s="3">
        <v>1008</v>
      </c>
      <c r="M12" s="3">
        <v>0</v>
      </c>
      <c r="N12" s="3">
        <v>2858</v>
      </c>
      <c r="O12" s="3">
        <v>0</v>
      </c>
      <c r="P12" s="3">
        <v>1182.72</v>
      </c>
      <c r="Q12" s="3">
        <v>1182.72</v>
      </c>
      <c r="R12" s="3">
        <v>1675.28</v>
      </c>
      <c r="S12" s="3">
        <v>1675.28</v>
      </c>
      <c r="T12" s="3">
        <v>1675.28</v>
      </c>
    </row>
    <row r="13" spans="1:20" outlineLevel="2" x14ac:dyDescent="0.2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295</v>
      </c>
      <c r="G13" s="2" t="s">
        <v>30</v>
      </c>
      <c r="H13" s="2" t="s">
        <v>31</v>
      </c>
      <c r="I13" s="2" t="s">
        <v>7</v>
      </c>
      <c r="J13" s="2" t="s">
        <v>32</v>
      </c>
      <c r="K13" s="3">
        <v>3090</v>
      </c>
      <c r="L13" s="3">
        <v>0</v>
      </c>
      <c r="M13" s="3">
        <v>0</v>
      </c>
      <c r="N13" s="3">
        <v>3090</v>
      </c>
      <c r="O13" s="3">
        <v>0</v>
      </c>
      <c r="P13" s="3">
        <v>3090</v>
      </c>
      <c r="Q13" s="3">
        <v>3089.29</v>
      </c>
      <c r="R13" s="3">
        <v>0</v>
      </c>
      <c r="S13" s="3">
        <v>0.71</v>
      </c>
      <c r="T13" s="3">
        <v>0</v>
      </c>
    </row>
    <row r="14" spans="1:20" outlineLevel="2" x14ac:dyDescent="0.2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295</v>
      </c>
      <c r="G14" s="2" t="s">
        <v>33</v>
      </c>
      <c r="H14" s="2" t="s">
        <v>34</v>
      </c>
      <c r="I14" s="2" t="s">
        <v>7</v>
      </c>
      <c r="J14" s="2" t="s">
        <v>35</v>
      </c>
      <c r="K14" s="3">
        <v>3000</v>
      </c>
      <c r="L14" s="3">
        <v>3017.5</v>
      </c>
      <c r="M14" s="3">
        <v>0</v>
      </c>
      <c r="N14" s="3">
        <v>6017.5</v>
      </c>
      <c r="O14" s="3">
        <v>0</v>
      </c>
      <c r="P14" s="3">
        <v>6017</v>
      </c>
      <c r="Q14" s="3">
        <v>6017</v>
      </c>
      <c r="R14" s="3">
        <v>0.5</v>
      </c>
      <c r="S14" s="3">
        <v>0.5</v>
      </c>
      <c r="T14" s="3">
        <v>0.5</v>
      </c>
    </row>
    <row r="15" spans="1:20" outlineLevel="2" x14ac:dyDescent="0.2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295</v>
      </c>
      <c r="G15" s="2" t="s">
        <v>36</v>
      </c>
      <c r="H15" s="2" t="s">
        <v>37</v>
      </c>
      <c r="I15" s="2" t="s">
        <v>7</v>
      </c>
      <c r="J15" s="2" t="s">
        <v>38</v>
      </c>
      <c r="K15" s="3">
        <v>5150</v>
      </c>
      <c r="L15" s="3">
        <v>-1000</v>
      </c>
      <c r="M15" s="3">
        <v>0</v>
      </c>
      <c r="N15" s="3">
        <v>4150</v>
      </c>
      <c r="O15" s="3">
        <v>0.03</v>
      </c>
      <c r="P15" s="3">
        <v>3764.09</v>
      </c>
      <c r="Q15" s="3">
        <v>3764.09</v>
      </c>
      <c r="R15" s="3">
        <v>385.91</v>
      </c>
      <c r="S15" s="3">
        <v>385.91</v>
      </c>
      <c r="T15" s="3">
        <v>385.88</v>
      </c>
    </row>
    <row r="16" spans="1:20" outlineLevel="2" x14ac:dyDescent="0.2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295</v>
      </c>
      <c r="G16" s="2" t="s">
        <v>39</v>
      </c>
      <c r="H16" s="2" t="s">
        <v>40</v>
      </c>
      <c r="I16" s="2" t="s">
        <v>7</v>
      </c>
      <c r="J16" s="2" t="s">
        <v>41</v>
      </c>
      <c r="K16" s="3">
        <v>3000</v>
      </c>
      <c r="L16" s="3">
        <v>3500</v>
      </c>
      <c r="M16" s="3">
        <v>0</v>
      </c>
      <c r="N16" s="3">
        <v>6500</v>
      </c>
      <c r="O16" s="3">
        <v>0</v>
      </c>
      <c r="P16" s="3">
        <v>6499</v>
      </c>
      <c r="Q16" s="3">
        <v>6499</v>
      </c>
      <c r="R16" s="3">
        <v>1</v>
      </c>
      <c r="S16" s="3">
        <v>1</v>
      </c>
      <c r="T16" s="3">
        <v>1</v>
      </c>
    </row>
    <row r="17" spans="1:20" outlineLevel="2" x14ac:dyDescent="0.2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295</v>
      </c>
      <c r="G17" s="2" t="s">
        <v>42</v>
      </c>
      <c r="H17" s="2" t="s">
        <v>43</v>
      </c>
      <c r="I17" s="2" t="s">
        <v>7</v>
      </c>
      <c r="J17" s="2" t="s">
        <v>44</v>
      </c>
      <c r="K17" s="3">
        <v>10000</v>
      </c>
      <c r="L17" s="3">
        <v>5000</v>
      </c>
      <c r="M17" s="3">
        <v>0</v>
      </c>
      <c r="N17" s="3">
        <v>15000</v>
      </c>
      <c r="O17" s="3">
        <v>3750.5</v>
      </c>
      <c r="P17" s="3">
        <v>11249.5</v>
      </c>
      <c r="Q17" s="3">
        <v>9158.65</v>
      </c>
      <c r="R17" s="3">
        <v>3750.5</v>
      </c>
      <c r="S17" s="3">
        <v>5841.35</v>
      </c>
      <c r="T17" s="3">
        <v>0</v>
      </c>
    </row>
    <row r="18" spans="1:20" outlineLevel="2" x14ac:dyDescent="0.2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295</v>
      </c>
      <c r="G18" s="2" t="s">
        <v>45</v>
      </c>
      <c r="H18" s="2" t="s">
        <v>46</v>
      </c>
      <c r="I18" s="2" t="s">
        <v>7</v>
      </c>
      <c r="J18" s="2" t="s">
        <v>47</v>
      </c>
      <c r="K18" s="3">
        <v>70010</v>
      </c>
      <c r="L18" s="3">
        <v>0</v>
      </c>
      <c r="M18" s="3">
        <v>0</v>
      </c>
      <c r="N18" s="3">
        <v>70010</v>
      </c>
      <c r="O18" s="3">
        <v>0</v>
      </c>
      <c r="P18" s="3">
        <v>70009.679999999993</v>
      </c>
      <c r="Q18" s="3">
        <v>70009.679999999993</v>
      </c>
      <c r="R18" s="3">
        <v>0.32</v>
      </c>
      <c r="S18" s="3">
        <v>0.32</v>
      </c>
      <c r="T18" s="3">
        <v>0.32</v>
      </c>
    </row>
    <row r="19" spans="1:20" outlineLevel="2" x14ac:dyDescent="0.2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295</v>
      </c>
      <c r="G19" s="2" t="s">
        <v>48</v>
      </c>
      <c r="H19" s="2" t="s">
        <v>49</v>
      </c>
      <c r="I19" s="2" t="s">
        <v>7</v>
      </c>
      <c r="J19" s="2" t="s">
        <v>50</v>
      </c>
      <c r="K19" s="3">
        <v>115200</v>
      </c>
      <c r="L19" s="3">
        <v>0</v>
      </c>
      <c r="M19" s="3">
        <v>0</v>
      </c>
      <c r="N19" s="3">
        <v>115200</v>
      </c>
      <c r="O19" s="3">
        <v>634.53</v>
      </c>
      <c r="P19" s="3">
        <v>114565.47</v>
      </c>
      <c r="Q19" s="3">
        <v>114565.47</v>
      </c>
      <c r="R19" s="3">
        <v>634.53</v>
      </c>
      <c r="S19" s="3">
        <v>634.53</v>
      </c>
      <c r="T19" s="3">
        <v>0</v>
      </c>
    </row>
    <row r="20" spans="1:20" outlineLevel="2" x14ac:dyDescent="0.2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295</v>
      </c>
      <c r="G20" s="2" t="s">
        <v>51</v>
      </c>
      <c r="H20" s="2" t="s">
        <v>52</v>
      </c>
      <c r="I20" s="2" t="s">
        <v>7</v>
      </c>
      <c r="J20" s="2" t="s">
        <v>53</v>
      </c>
      <c r="K20" s="3">
        <v>2000</v>
      </c>
      <c r="L20" s="3">
        <v>6382.5</v>
      </c>
      <c r="M20" s="3">
        <v>0</v>
      </c>
      <c r="N20" s="3">
        <v>8382.5</v>
      </c>
      <c r="O20" s="3">
        <v>0</v>
      </c>
      <c r="P20" s="3">
        <v>7975.43</v>
      </c>
      <c r="Q20" s="3">
        <v>7393.03</v>
      </c>
      <c r="R20" s="3">
        <v>407.07</v>
      </c>
      <c r="S20" s="3">
        <v>989.47</v>
      </c>
      <c r="T20" s="3">
        <v>407.07</v>
      </c>
    </row>
    <row r="21" spans="1:20" outlineLevel="2" x14ac:dyDescent="0.2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295</v>
      </c>
      <c r="G21" s="2" t="s">
        <v>54</v>
      </c>
      <c r="H21" s="2" t="s">
        <v>55</v>
      </c>
      <c r="I21" s="2" t="s">
        <v>7</v>
      </c>
      <c r="J21" s="2" t="s">
        <v>56</v>
      </c>
      <c r="K21" s="3">
        <v>6000</v>
      </c>
      <c r="L21" s="3">
        <v>100</v>
      </c>
      <c r="M21" s="3">
        <v>0</v>
      </c>
      <c r="N21" s="3">
        <v>6100</v>
      </c>
      <c r="O21" s="3">
        <v>234.13</v>
      </c>
      <c r="P21" s="3">
        <v>5865.87</v>
      </c>
      <c r="Q21" s="3">
        <v>5865.87</v>
      </c>
      <c r="R21" s="3">
        <v>234.13</v>
      </c>
      <c r="S21" s="3">
        <v>234.13</v>
      </c>
      <c r="T21" s="3">
        <v>0</v>
      </c>
    </row>
    <row r="22" spans="1:20" outlineLevel="2" x14ac:dyDescent="0.2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295</v>
      </c>
      <c r="G22" s="2" t="s">
        <v>57</v>
      </c>
      <c r="H22" s="2" t="s">
        <v>58</v>
      </c>
      <c r="I22" s="2" t="s">
        <v>7</v>
      </c>
      <c r="J22" s="2" t="s">
        <v>59</v>
      </c>
      <c r="K22" s="3">
        <v>4000</v>
      </c>
      <c r="L22" s="3">
        <v>-1122.28</v>
      </c>
      <c r="M22" s="3">
        <v>0</v>
      </c>
      <c r="N22" s="3">
        <v>2877.72</v>
      </c>
      <c r="O22" s="3">
        <v>0.01</v>
      </c>
      <c r="P22" s="3">
        <v>2608.12</v>
      </c>
      <c r="Q22" s="3">
        <v>2452.4499999999998</v>
      </c>
      <c r="R22" s="3">
        <v>269.60000000000002</v>
      </c>
      <c r="S22" s="3">
        <v>425.27</v>
      </c>
      <c r="T22" s="3">
        <v>269.58999999999997</v>
      </c>
    </row>
    <row r="23" spans="1:20" outlineLevel="2" x14ac:dyDescent="0.2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295</v>
      </c>
      <c r="G23" s="2" t="s">
        <v>60</v>
      </c>
      <c r="H23" s="2" t="s">
        <v>61</v>
      </c>
      <c r="I23" s="2" t="s">
        <v>7</v>
      </c>
      <c r="J23" s="2" t="s">
        <v>62</v>
      </c>
      <c r="K23" s="3">
        <v>0</v>
      </c>
      <c r="L23" s="3">
        <v>1192.5999999999999</v>
      </c>
      <c r="M23" s="3">
        <v>0</v>
      </c>
      <c r="N23" s="3">
        <v>1192.5999999999999</v>
      </c>
      <c r="O23" s="3">
        <v>0.02</v>
      </c>
      <c r="P23" s="3">
        <v>1192.58</v>
      </c>
      <c r="Q23" s="3">
        <v>1192.58</v>
      </c>
      <c r="R23" s="3">
        <v>0.02</v>
      </c>
      <c r="S23" s="3">
        <v>0.02</v>
      </c>
      <c r="T23" s="3">
        <v>0</v>
      </c>
    </row>
    <row r="24" spans="1:20" outlineLevel="2" x14ac:dyDescent="0.2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295</v>
      </c>
      <c r="G24" s="2" t="s">
        <v>63</v>
      </c>
      <c r="H24" s="2" t="s">
        <v>64</v>
      </c>
      <c r="I24" s="2" t="s">
        <v>7</v>
      </c>
      <c r="J24" s="2" t="s">
        <v>65</v>
      </c>
      <c r="K24" s="3">
        <v>36000</v>
      </c>
      <c r="L24" s="3">
        <v>-10600</v>
      </c>
      <c r="M24" s="3">
        <v>0</v>
      </c>
      <c r="N24" s="3">
        <v>25400</v>
      </c>
      <c r="O24" s="3">
        <v>0.61</v>
      </c>
      <c r="P24" s="3">
        <v>25399.38</v>
      </c>
      <c r="Q24" s="3">
        <v>25399.38</v>
      </c>
      <c r="R24" s="3">
        <v>0.62</v>
      </c>
      <c r="S24" s="3">
        <v>0.62</v>
      </c>
      <c r="T24" s="3">
        <v>0.01</v>
      </c>
    </row>
    <row r="25" spans="1:20" outlineLevel="2" x14ac:dyDescent="0.2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295</v>
      </c>
      <c r="G25" s="2" t="s">
        <v>66</v>
      </c>
      <c r="H25" s="2" t="s">
        <v>67</v>
      </c>
      <c r="I25" s="2" t="s">
        <v>7</v>
      </c>
      <c r="J25" s="2" t="s">
        <v>68</v>
      </c>
      <c r="K25" s="3">
        <v>3000</v>
      </c>
      <c r="L25" s="3">
        <v>-3000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outlineLevel="2" x14ac:dyDescent="0.2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295</v>
      </c>
      <c r="G26" s="2" t="s">
        <v>69</v>
      </c>
      <c r="H26" s="2" t="s">
        <v>70</v>
      </c>
      <c r="I26" s="2" t="s">
        <v>7</v>
      </c>
      <c r="J26" s="2" t="s">
        <v>71</v>
      </c>
      <c r="K26" s="3">
        <v>8400</v>
      </c>
      <c r="L26" s="3">
        <v>0</v>
      </c>
      <c r="M26" s="3">
        <v>0</v>
      </c>
      <c r="N26" s="3">
        <v>8400</v>
      </c>
      <c r="O26" s="3">
        <v>0</v>
      </c>
      <c r="P26" s="3">
        <v>8400</v>
      </c>
      <c r="Q26" s="3">
        <v>6526.37</v>
      </c>
      <c r="R26" s="3">
        <v>0</v>
      </c>
      <c r="S26" s="3">
        <v>1873.63</v>
      </c>
      <c r="T26" s="3">
        <v>0</v>
      </c>
    </row>
    <row r="27" spans="1:20" outlineLevel="2" x14ac:dyDescent="0.2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295</v>
      </c>
      <c r="G27" s="2" t="s">
        <v>72</v>
      </c>
      <c r="H27" s="2" t="s">
        <v>70</v>
      </c>
      <c r="I27" s="2" t="s">
        <v>7</v>
      </c>
      <c r="J27" s="2" t="s">
        <v>73</v>
      </c>
      <c r="K27" s="3">
        <v>400</v>
      </c>
      <c r="L27" s="3">
        <v>-400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outlineLevel="2" x14ac:dyDescent="0.2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295</v>
      </c>
      <c r="G28" s="2" t="s">
        <v>74</v>
      </c>
      <c r="H28" s="2" t="s">
        <v>75</v>
      </c>
      <c r="I28" s="2" t="s">
        <v>7</v>
      </c>
      <c r="J28" s="2" t="s">
        <v>76</v>
      </c>
      <c r="K28" s="3">
        <v>0</v>
      </c>
      <c r="L28" s="3">
        <v>3200</v>
      </c>
      <c r="M28" s="3">
        <v>0</v>
      </c>
      <c r="N28" s="3">
        <v>3200</v>
      </c>
      <c r="O28" s="3">
        <v>0</v>
      </c>
      <c r="P28" s="3">
        <v>3135.71</v>
      </c>
      <c r="Q28" s="3">
        <v>3135.71</v>
      </c>
      <c r="R28" s="3">
        <v>64.290000000000006</v>
      </c>
      <c r="S28" s="3">
        <v>64.290000000000006</v>
      </c>
      <c r="T28" s="3">
        <v>64.290000000000006</v>
      </c>
    </row>
    <row r="29" spans="1:20" outlineLevel="2" x14ac:dyDescent="0.2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295</v>
      </c>
      <c r="G29" s="2" t="s">
        <v>77</v>
      </c>
      <c r="H29" s="2" t="s">
        <v>78</v>
      </c>
      <c r="I29" s="2" t="s">
        <v>7</v>
      </c>
      <c r="J29" s="2" t="s">
        <v>79</v>
      </c>
      <c r="K29" s="3">
        <v>5000</v>
      </c>
      <c r="L29" s="3">
        <v>8099.4</v>
      </c>
      <c r="M29" s="3">
        <v>0</v>
      </c>
      <c r="N29" s="3">
        <v>13099.4</v>
      </c>
      <c r="O29" s="3">
        <v>0.46</v>
      </c>
      <c r="P29" s="3">
        <v>12147.64</v>
      </c>
      <c r="Q29" s="3">
        <v>12147.64</v>
      </c>
      <c r="R29" s="3">
        <v>951.76</v>
      </c>
      <c r="S29" s="3">
        <v>951.76</v>
      </c>
      <c r="T29" s="3">
        <v>951.3</v>
      </c>
    </row>
    <row r="30" spans="1:20" outlineLevel="2" x14ac:dyDescent="0.2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295</v>
      </c>
      <c r="G30" s="2" t="s">
        <v>80</v>
      </c>
      <c r="H30" s="2" t="s">
        <v>81</v>
      </c>
      <c r="I30" s="2" t="s">
        <v>7</v>
      </c>
      <c r="J30" s="2" t="s">
        <v>82</v>
      </c>
      <c r="K30" s="3">
        <v>1000</v>
      </c>
      <c r="L30" s="3">
        <v>0</v>
      </c>
      <c r="M30" s="3">
        <v>0</v>
      </c>
      <c r="N30" s="3">
        <v>1000</v>
      </c>
      <c r="O30" s="3">
        <v>0</v>
      </c>
      <c r="P30" s="3">
        <v>735.44</v>
      </c>
      <c r="Q30" s="3">
        <v>735.44</v>
      </c>
      <c r="R30" s="3">
        <v>264.56</v>
      </c>
      <c r="S30" s="3">
        <v>264.56</v>
      </c>
      <c r="T30" s="3">
        <v>264.56</v>
      </c>
    </row>
    <row r="31" spans="1:20" outlineLevel="2" x14ac:dyDescent="0.2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295</v>
      </c>
      <c r="G31" s="2" t="s">
        <v>83</v>
      </c>
      <c r="H31" s="2" t="s">
        <v>84</v>
      </c>
      <c r="I31" s="2" t="s">
        <v>7</v>
      </c>
      <c r="J31" s="2" t="s">
        <v>85</v>
      </c>
      <c r="K31" s="3">
        <v>150</v>
      </c>
      <c r="L31" s="3">
        <v>0</v>
      </c>
      <c r="M31" s="3">
        <v>0</v>
      </c>
      <c r="N31" s="3">
        <v>150</v>
      </c>
      <c r="O31" s="3">
        <v>8.4</v>
      </c>
      <c r="P31" s="3">
        <v>141.6</v>
      </c>
      <c r="Q31" s="3">
        <v>141.6</v>
      </c>
      <c r="R31" s="3">
        <v>8.4</v>
      </c>
      <c r="S31" s="3">
        <v>8.4</v>
      </c>
      <c r="T31" s="3">
        <v>0</v>
      </c>
    </row>
    <row r="32" spans="1:20" outlineLevel="2" x14ac:dyDescent="0.2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295</v>
      </c>
      <c r="G32" s="2" t="s">
        <v>86</v>
      </c>
      <c r="H32" s="2" t="s">
        <v>87</v>
      </c>
      <c r="I32" s="2" t="s">
        <v>7</v>
      </c>
      <c r="J32" s="2" t="s">
        <v>88</v>
      </c>
      <c r="K32" s="3">
        <v>150</v>
      </c>
      <c r="L32" s="3">
        <v>0</v>
      </c>
      <c r="M32" s="3">
        <v>0</v>
      </c>
      <c r="N32" s="3">
        <v>150</v>
      </c>
      <c r="O32" s="3">
        <v>0</v>
      </c>
      <c r="P32" s="3">
        <v>0</v>
      </c>
      <c r="Q32" s="3">
        <v>0</v>
      </c>
      <c r="R32" s="3">
        <v>150</v>
      </c>
      <c r="S32" s="3">
        <v>150</v>
      </c>
      <c r="T32" s="3">
        <v>150</v>
      </c>
    </row>
    <row r="33" spans="1:20" outlineLevel="2" x14ac:dyDescent="0.2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295</v>
      </c>
      <c r="G33" s="2" t="s">
        <v>89</v>
      </c>
      <c r="H33" s="2" t="s">
        <v>90</v>
      </c>
      <c r="I33" s="2" t="s">
        <v>7</v>
      </c>
      <c r="J33" s="2" t="s">
        <v>91</v>
      </c>
      <c r="K33" s="3">
        <v>7000</v>
      </c>
      <c r="L33" s="3">
        <v>-1900</v>
      </c>
      <c r="M33" s="3">
        <v>0</v>
      </c>
      <c r="N33" s="3">
        <v>5100</v>
      </c>
      <c r="O33" s="3">
        <v>0</v>
      </c>
      <c r="P33" s="3">
        <v>5026.53</v>
      </c>
      <c r="Q33" s="3">
        <v>4838.3999999999996</v>
      </c>
      <c r="R33" s="3">
        <v>73.47</v>
      </c>
      <c r="S33" s="3">
        <v>261.60000000000002</v>
      </c>
      <c r="T33" s="3">
        <v>73.47</v>
      </c>
    </row>
    <row r="34" spans="1:20" outlineLevel="2" x14ac:dyDescent="0.2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295</v>
      </c>
      <c r="G34" s="2" t="s">
        <v>92</v>
      </c>
      <c r="H34" s="2" t="s">
        <v>93</v>
      </c>
      <c r="I34" s="2" t="s">
        <v>7</v>
      </c>
      <c r="J34" s="2" t="s">
        <v>94</v>
      </c>
      <c r="K34" s="3">
        <v>0</v>
      </c>
      <c r="L34" s="3">
        <v>300</v>
      </c>
      <c r="M34" s="3">
        <v>0</v>
      </c>
      <c r="N34" s="3">
        <v>300</v>
      </c>
      <c r="O34" s="3">
        <v>0</v>
      </c>
      <c r="P34" s="3">
        <v>130.63</v>
      </c>
      <c r="Q34" s="3">
        <v>130.63</v>
      </c>
      <c r="R34" s="3">
        <v>169.37</v>
      </c>
      <c r="S34" s="3">
        <v>169.37</v>
      </c>
      <c r="T34" s="3">
        <v>169.37</v>
      </c>
    </row>
    <row r="35" spans="1:20" outlineLevel="2" x14ac:dyDescent="0.2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295</v>
      </c>
      <c r="G35" s="2" t="s">
        <v>95</v>
      </c>
      <c r="H35" s="2" t="s">
        <v>96</v>
      </c>
      <c r="I35" s="2" t="s">
        <v>7</v>
      </c>
      <c r="J35" s="2" t="s">
        <v>97</v>
      </c>
      <c r="K35" s="3">
        <v>8960</v>
      </c>
      <c r="L35" s="3">
        <v>1600</v>
      </c>
      <c r="M35" s="3">
        <v>0</v>
      </c>
      <c r="N35" s="3">
        <v>10560</v>
      </c>
      <c r="O35" s="3">
        <v>1.75</v>
      </c>
      <c r="P35" s="3">
        <v>10558.24</v>
      </c>
      <c r="Q35" s="3">
        <v>10558.24</v>
      </c>
      <c r="R35" s="3">
        <v>1.76</v>
      </c>
      <c r="S35" s="3">
        <v>1.76</v>
      </c>
      <c r="T35" s="3">
        <v>0.01</v>
      </c>
    </row>
    <row r="36" spans="1:20" outlineLevel="1" x14ac:dyDescent="0.2">
      <c r="A36" s="4" t="s">
        <v>98</v>
      </c>
      <c r="B36" s="4" t="s">
        <v>98</v>
      </c>
      <c r="C36" s="4" t="s">
        <v>98</v>
      </c>
      <c r="D36" s="4" t="s">
        <v>98</v>
      </c>
      <c r="E36" s="4" t="s">
        <v>4</v>
      </c>
      <c r="F36" s="4" t="s">
        <v>98</v>
      </c>
      <c r="G36" s="4" t="s">
        <v>98</v>
      </c>
      <c r="H36" s="4" t="s">
        <v>98</v>
      </c>
      <c r="I36" s="4" t="s">
        <v>98</v>
      </c>
      <c r="J36" s="4" t="s">
        <v>98</v>
      </c>
      <c r="K36" s="5">
        <v>739950</v>
      </c>
      <c r="L36" s="5">
        <v>0</v>
      </c>
      <c r="M36" s="5">
        <v>0</v>
      </c>
      <c r="N36" s="5">
        <v>739950</v>
      </c>
      <c r="O36" s="5">
        <v>9763.16</v>
      </c>
      <c r="P36" s="5">
        <v>725216.51</v>
      </c>
      <c r="Q36" s="5">
        <v>720295.08</v>
      </c>
      <c r="R36" s="5">
        <v>14733.49</v>
      </c>
      <c r="S36" s="5">
        <v>19654.919999999998</v>
      </c>
      <c r="T36" s="5">
        <v>4970.33</v>
      </c>
    </row>
    <row r="37" spans="1:20" outlineLevel="2" x14ac:dyDescent="0.2">
      <c r="A37" s="2" t="s">
        <v>0</v>
      </c>
      <c r="B37" s="2" t="s">
        <v>1</v>
      </c>
      <c r="C37" s="2" t="s">
        <v>2</v>
      </c>
      <c r="D37" s="2" t="s">
        <v>3</v>
      </c>
      <c r="E37" s="2" t="s">
        <v>99</v>
      </c>
      <c r="F37" s="2" t="s">
        <v>321</v>
      </c>
      <c r="G37" s="2" t="s">
        <v>100</v>
      </c>
      <c r="H37" s="2" t="s">
        <v>101</v>
      </c>
      <c r="I37" s="2" t="s">
        <v>7</v>
      </c>
      <c r="J37" s="2" t="s">
        <v>102</v>
      </c>
      <c r="K37" s="3">
        <v>982812</v>
      </c>
      <c r="L37" s="3">
        <v>-14326</v>
      </c>
      <c r="M37" s="3">
        <v>0</v>
      </c>
      <c r="N37" s="3">
        <v>968486</v>
      </c>
      <c r="O37" s="3">
        <v>0</v>
      </c>
      <c r="P37" s="3">
        <v>943195.07</v>
      </c>
      <c r="Q37" s="3">
        <v>943195.07</v>
      </c>
      <c r="R37" s="3">
        <v>25290.93</v>
      </c>
      <c r="S37" s="3">
        <v>25290.93</v>
      </c>
      <c r="T37" s="3">
        <v>25290.93</v>
      </c>
    </row>
    <row r="38" spans="1:20" outlineLevel="2" x14ac:dyDescent="0.2">
      <c r="A38" s="2" t="s">
        <v>0</v>
      </c>
      <c r="B38" s="2" t="s">
        <v>1</v>
      </c>
      <c r="C38" s="2" t="s">
        <v>2</v>
      </c>
      <c r="D38" s="2" t="s">
        <v>3</v>
      </c>
      <c r="E38" s="2" t="s">
        <v>99</v>
      </c>
      <c r="F38" s="2" t="s">
        <v>321</v>
      </c>
      <c r="G38" s="2" t="s">
        <v>103</v>
      </c>
      <c r="H38" s="2" t="s">
        <v>104</v>
      </c>
      <c r="I38" s="2" t="s">
        <v>7</v>
      </c>
      <c r="J38" s="2" t="s">
        <v>105</v>
      </c>
      <c r="K38" s="3">
        <v>202479</v>
      </c>
      <c r="L38" s="3">
        <v>8199</v>
      </c>
      <c r="M38" s="3">
        <v>-22581.119999999999</v>
      </c>
      <c r="N38" s="3">
        <v>188096.88</v>
      </c>
      <c r="O38" s="3">
        <v>0</v>
      </c>
      <c r="P38" s="3">
        <v>185998.97</v>
      </c>
      <c r="Q38" s="3">
        <v>185998.97</v>
      </c>
      <c r="R38" s="3">
        <v>2097.91</v>
      </c>
      <c r="S38" s="3">
        <v>2097.91</v>
      </c>
      <c r="T38" s="3">
        <v>2097.91</v>
      </c>
    </row>
    <row r="39" spans="1:20" outlineLevel="2" x14ac:dyDescent="0.2">
      <c r="A39" s="2" t="s">
        <v>0</v>
      </c>
      <c r="B39" s="2" t="s">
        <v>1</v>
      </c>
      <c r="C39" s="2" t="s">
        <v>2</v>
      </c>
      <c r="D39" s="2" t="s">
        <v>3</v>
      </c>
      <c r="E39" s="2" t="s">
        <v>99</v>
      </c>
      <c r="F39" s="2" t="s">
        <v>321</v>
      </c>
      <c r="G39" s="2" t="s">
        <v>106</v>
      </c>
      <c r="H39" s="2" t="s">
        <v>107</v>
      </c>
      <c r="I39" s="2" t="s">
        <v>7</v>
      </c>
      <c r="J39" s="2" t="s">
        <v>108</v>
      </c>
      <c r="K39" s="3">
        <v>122929.25</v>
      </c>
      <c r="L39" s="3">
        <v>-14477.34</v>
      </c>
      <c r="M39" s="3">
        <v>23209.94</v>
      </c>
      <c r="N39" s="3">
        <v>131661.85</v>
      </c>
      <c r="O39" s="3">
        <v>8058.52</v>
      </c>
      <c r="P39" s="3">
        <v>103278.73</v>
      </c>
      <c r="Q39" s="3">
        <v>103278.72</v>
      </c>
      <c r="R39" s="3">
        <v>28383.119999999999</v>
      </c>
      <c r="S39" s="3">
        <v>28383.13</v>
      </c>
      <c r="T39" s="3">
        <v>20324.599999999999</v>
      </c>
    </row>
    <row r="40" spans="1:20" outlineLevel="2" x14ac:dyDescent="0.2">
      <c r="A40" s="2" t="s">
        <v>0</v>
      </c>
      <c r="B40" s="2" t="s">
        <v>1</v>
      </c>
      <c r="C40" s="2" t="s">
        <v>2</v>
      </c>
      <c r="D40" s="2" t="s">
        <v>3</v>
      </c>
      <c r="E40" s="2" t="s">
        <v>99</v>
      </c>
      <c r="F40" s="2" t="s">
        <v>321</v>
      </c>
      <c r="G40" s="2" t="s">
        <v>109</v>
      </c>
      <c r="H40" s="2" t="s">
        <v>110</v>
      </c>
      <c r="I40" s="2" t="s">
        <v>7</v>
      </c>
      <c r="J40" s="2" t="s">
        <v>111</v>
      </c>
      <c r="K40" s="3">
        <v>45548</v>
      </c>
      <c r="L40" s="3">
        <v>2169.3200000000002</v>
      </c>
      <c r="M40" s="3">
        <v>-1544</v>
      </c>
      <c r="N40" s="3">
        <v>46173.32</v>
      </c>
      <c r="O40" s="3">
        <v>2584.04</v>
      </c>
      <c r="P40" s="3">
        <v>36561.300000000003</v>
      </c>
      <c r="Q40" s="3">
        <v>36561.300000000003</v>
      </c>
      <c r="R40" s="3">
        <v>9612.02</v>
      </c>
      <c r="S40" s="3">
        <v>9612.02</v>
      </c>
      <c r="T40" s="3">
        <v>7027.98</v>
      </c>
    </row>
    <row r="41" spans="1:20" outlineLevel="2" x14ac:dyDescent="0.2">
      <c r="A41" s="2" t="s">
        <v>0</v>
      </c>
      <c r="B41" s="2" t="s">
        <v>1</v>
      </c>
      <c r="C41" s="2" t="s">
        <v>2</v>
      </c>
      <c r="D41" s="2" t="s">
        <v>3</v>
      </c>
      <c r="E41" s="2" t="s">
        <v>99</v>
      </c>
      <c r="F41" s="2" t="s">
        <v>321</v>
      </c>
      <c r="G41" s="2" t="s">
        <v>112</v>
      </c>
      <c r="H41" s="2" t="s">
        <v>113</v>
      </c>
      <c r="I41" s="2" t="s">
        <v>7</v>
      </c>
      <c r="J41" s="2" t="s">
        <v>114</v>
      </c>
      <c r="K41" s="3">
        <v>3432</v>
      </c>
      <c r="L41" s="3">
        <v>0</v>
      </c>
      <c r="M41" s="3">
        <v>-396</v>
      </c>
      <c r="N41" s="3">
        <v>3036</v>
      </c>
      <c r="O41" s="3">
        <v>0</v>
      </c>
      <c r="P41" s="3">
        <v>2378</v>
      </c>
      <c r="Q41" s="3">
        <v>2378</v>
      </c>
      <c r="R41" s="3">
        <v>658</v>
      </c>
      <c r="S41" s="3">
        <v>658</v>
      </c>
      <c r="T41" s="3">
        <v>658</v>
      </c>
    </row>
    <row r="42" spans="1:20" outlineLevel="2" x14ac:dyDescent="0.2">
      <c r="A42" s="2" t="s">
        <v>0</v>
      </c>
      <c r="B42" s="2" t="s">
        <v>1</v>
      </c>
      <c r="C42" s="2" t="s">
        <v>2</v>
      </c>
      <c r="D42" s="2" t="s">
        <v>3</v>
      </c>
      <c r="E42" s="2" t="s">
        <v>99</v>
      </c>
      <c r="F42" s="2" t="s">
        <v>321</v>
      </c>
      <c r="G42" s="2" t="s">
        <v>115</v>
      </c>
      <c r="H42" s="2" t="s">
        <v>116</v>
      </c>
      <c r="I42" s="2" t="s">
        <v>7</v>
      </c>
      <c r="J42" s="2" t="s">
        <v>117</v>
      </c>
      <c r="K42" s="3">
        <v>27456</v>
      </c>
      <c r="L42" s="3">
        <v>200</v>
      </c>
      <c r="M42" s="3">
        <v>-3168</v>
      </c>
      <c r="N42" s="3">
        <v>24488</v>
      </c>
      <c r="O42" s="3">
        <v>0</v>
      </c>
      <c r="P42" s="3">
        <v>23736</v>
      </c>
      <c r="Q42" s="3">
        <v>23736</v>
      </c>
      <c r="R42" s="3">
        <v>752</v>
      </c>
      <c r="S42" s="3">
        <v>752</v>
      </c>
      <c r="T42" s="3">
        <v>752</v>
      </c>
    </row>
    <row r="43" spans="1:20" outlineLevel="2" x14ac:dyDescent="0.2">
      <c r="A43" s="2" t="s">
        <v>0</v>
      </c>
      <c r="B43" s="2" t="s">
        <v>1</v>
      </c>
      <c r="C43" s="2" t="s">
        <v>2</v>
      </c>
      <c r="D43" s="2" t="s">
        <v>3</v>
      </c>
      <c r="E43" s="2" t="s">
        <v>99</v>
      </c>
      <c r="F43" s="2" t="s">
        <v>321</v>
      </c>
      <c r="G43" s="2" t="s">
        <v>118</v>
      </c>
      <c r="H43" s="2" t="s">
        <v>119</v>
      </c>
      <c r="I43" s="2" t="s">
        <v>7</v>
      </c>
      <c r="J43" s="2" t="s">
        <v>120</v>
      </c>
      <c r="K43" s="3">
        <v>1012.4</v>
      </c>
      <c r="L43" s="3">
        <v>0</v>
      </c>
      <c r="M43" s="3">
        <v>-112.91</v>
      </c>
      <c r="N43" s="3">
        <v>899.49</v>
      </c>
      <c r="O43" s="3">
        <v>0</v>
      </c>
      <c r="P43" s="3">
        <v>69.48</v>
      </c>
      <c r="Q43" s="3">
        <v>69.48</v>
      </c>
      <c r="R43" s="3">
        <v>830.01</v>
      </c>
      <c r="S43" s="3">
        <v>830.01</v>
      </c>
      <c r="T43" s="3">
        <v>830.01</v>
      </c>
    </row>
    <row r="44" spans="1:20" outlineLevel="2" x14ac:dyDescent="0.2">
      <c r="A44" s="2" t="s">
        <v>0</v>
      </c>
      <c r="B44" s="2" t="s">
        <v>1</v>
      </c>
      <c r="C44" s="2" t="s">
        <v>2</v>
      </c>
      <c r="D44" s="2" t="s">
        <v>3</v>
      </c>
      <c r="E44" s="2" t="s">
        <v>99</v>
      </c>
      <c r="F44" s="2" t="s">
        <v>321</v>
      </c>
      <c r="G44" s="2" t="s">
        <v>121</v>
      </c>
      <c r="H44" s="2" t="s">
        <v>122</v>
      </c>
      <c r="I44" s="2" t="s">
        <v>7</v>
      </c>
      <c r="J44" s="2" t="s">
        <v>123</v>
      </c>
      <c r="K44" s="3">
        <v>6074.37</v>
      </c>
      <c r="L44" s="3">
        <v>1300</v>
      </c>
      <c r="M44" s="3">
        <v>-677.43</v>
      </c>
      <c r="N44" s="3">
        <v>6696.94</v>
      </c>
      <c r="O44" s="3">
        <v>0</v>
      </c>
      <c r="P44" s="3">
        <v>6516.68</v>
      </c>
      <c r="Q44" s="3">
        <v>6516.68</v>
      </c>
      <c r="R44" s="3">
        <v>180.26</v>
      </c>
      <c r="S44" s="3">
        <v>180.26</v>
      </c>
      <c r="T44" s="3">
        <v>180.26</v>
      </c>
    </row>
    <row r="45" spans="1:20" outlineLevel="2" x14ac:dyDescent="0.2">
      <c r="A45" s="2" t="s">
        <v>0</v>
      </c>
      <c r="B45" s="2" t="s">
        <v>1</v>
      </c>
      <c r="C45" s="2" t="s">
        <v>2</v>
      </c>
      <c r="D45" s="2" t="s">
        <v>3</v>
      </c>
      <c r="E45" s="2" t="s">
        <v>99</v>
      </c>
      <c r="F45" s="2" t="s">
        <v>321</v>
      </c>
      <c r="G45" s="2" t="s">
        <v>124</v>
      </c>
      <c r="H45" s="2" t="s">
        <v>125</v>
      </c>
      <c r="I45" s="2" t="s">
        <v>7</v>
      </c>
      <c r="J45" s="2" t="s">
        <v>126</v>
      </c>
      <c r="K45" s="3">
        <v>5936.71</v>
      </c>
      <c r="L45" s="3">
        <v>8571</v>
      </c>
      <c r="M45" s="3">
        <v>8400</v>
      </c>
      <c r="N45" s="3">
        <v>22907.71</v>
      </c>
      <c r="O45" s="3">
        <v>0</v>
      </c>
      <c r="P45" s="3">
        <v>15298.8</v>
      </c>
      <c r="Q45" s="3">
        <v>15298.8</v>
      </c>
      <c r="R45" s="3">
        <v>7608.91</v>
      </c>
      <c r="S45" s="3">
        <v>7608.91</v>
      </c>
      <c r="T45" s="3">
        <v>7608.91</v>
      </c>
    </row>
    <row r="46" spans="1:20" outlineLevel="2" x14ac:dyDescent="0.2">
      <c r="A46" s="2" t="s">
        <v>0</v>
      </c>
      <c r="B46" s="2" t="s">
        <v>1</v>
      </c>
      <c r="C46" s="2" t="s">
        <v>2</v>
      </c>
      <c r="D46" s="2" t="s">
        <v>3</v>
      </c>
      <c r="E46" s="2" t="s">
        <v>99</v>
      </c>
      <c r="F46" s="2" t="s">
        <v>321</v>
      </c>
      <c r="G46" s="2" t="s">
        <v>127</v>
      </c>
      <c r="H46" s="2" t="s">
        <v>128</v>
      </c>
      <c r="I46" s="2" t="s">
        <v>7</v>
      </c>
      <c r="J46" s="2" t="s">
        <v>129</v>
      </c>
      <c r="K46" s="3">
        <v>27525.55</v>
      </c>
      <c r="L46" s="3">
        <v>0</v>
      </c>
      <c r="M46" s="3">
        <v>0</v>
      </c>
      <c r="N46" s="3">
        <v>27525.55</v>
      </c>
      <c r="O46" s="3">
        <v>0</v>
      </c>
      <c r="P46" s="3">
        <v>18498.27</v>
      </c>
      <c r="Q46" s="3">
        <v>18498.27</v>
      </c>
      <c r="R46" s="3">
        <v>9027.2800000000007</v>
      </c>
      <c r="S46" s="3">
        <v>9027.2800000000007</v>
      </c>
      <c r="T46" s="3">
        <v>9027.2800000000007</v>
      </c>
    </row>
    <row r="47" spans="1:20" outlineLevel="2" x14ac:dyDescent="0.2">
      <c r="A47" s="2" t="s">
        <v>0</v>
      </c>
      <c r="B47" s="2" t="s">
        <v>1</v>
      </c>
      <c r="C47" s="2" t="s">
        <v>2</v>
      </c>
      <c r="D47" s="2" t="s">
        <v>3</v>
      </c>
      <c r="E47" s="2" t="s">
        <v>99</v>
      </c>
      <c r="F47" s="2" t="s">
        <v>321</v>
      </c>
      <c r="G47" s="2" t="s">
        <v>130</v>
      </c>
      <c r="H47" s="2" t="s">
        <v>131</v>
      </c>
      <c r="I47" s="2" t="s">
        <v>7</v>
      </c>
      <c r="J47" s="2" t="s">
        <v>132</v>
      </c>
      <c r="K47" s="3">
        <v>289860</v>
      </c>
      <c r="L47" s="3">
        <v>-168293</v>
      </c>
      <c r="M47" s="3">
        <v>-12072</v>
      </c>
      <c r="N47" s="3">
        <v>109495</v>
      </c>
      <c r="O47" s="3">
        <v>58378.57</v>
      </c>
      <c r="P47" s="3">
        <v>51116.43</v>
      </c>
      <c r="Q47" s="3">
        <v>51116.43</v>
      </c>
      <c r="R47" s="3">
        <v>58378.57</v>
      </c>
      <c r="S47" s="3">
        <v>58378.57</v>
      </c>
      <c r="T47" s="3">
        <v>0</v>
      </c>
    </row>
    <row r="48" spans="1:20" outlineLevel="2" x14ac:dyDescent="0.2">
      <c r="A48" s="2" t="s">
        <v>0</v>
      </c>
      <c r="B48" s="2" t="s">
        <v>1</v>
      </c>
      <c r="C48" s="2" t="s">
        <v>2</v>
      </c>
      <c r="D48" s="2" t="s">
        <v>3</v>
      </c>
      <c r="E48" s="2" t="s">
        <v>99</v>
      </c>
      <c r="F48" s="2" t="s">
        <v>321</v>
      </c>
      <c r="G48" s="2" t="s">
        <v>133</v>
      </c>
      <c r="H48" s="2" t="s">
        <v>134</v>
      </c>
      <c r="I48" s="2" t="s">
        <v>7</v>
      </c>
      <c r="J48" s="2" t="s">
        <v>135</v>
      </c>
      <c r="K48" s="3">
        <v>2119.31</v>
      </c>
      <c r="L48" s="3">
        <v>1000</v>
      </c>
      <c r="M48" s="3">
        <v>0</v>
      </c>
      <c r="N48" s="3">
        <v>3119.31</v>
      </c>
      <c r="O48" s="3">
        <v>0</v>
      </c>
      <c r="P48" s="3">
        <v>2086.3000000000002</v>
      </c>
      <c r="Q48" s="3">
        <v>2086.3000000000002</v>
      </c>
      <c r="R48" s="3">
        <v>1033.01</v>
      </c>
      <c r="S48" s="3">
        <v>1033.01</v>
      </c>
      <c r="T48" s="3">
        <v>1033.01</v>
      </c>
    </row>
    <row r="49" spans="1:20" outlineLevel="2" x14ac:dyDescent="0.2">
      <c r="A49" s="2" t="s">
        <v>0</v>
      </c>
      <c r="B49" s="2" t="s">
        <v>1</v>
      </c>
      <c r="C49" s="2" t="s">
        <v>2</v>
      </c>
      <c r="D49" s="2" t="s">
        <v>3</v>
      </c>
      <c r="E49" s="2" t="s">
        <v>99</v>
      </c>
      <c r="F49" s="2" t="s">
        <v>321</v>
      </c>
      <c r="G49" s="2" t="s">
        <v>136</v>
      </c>
      <c r="H49" s="2" t="s">
        <v>137</v>
      </c>
      <c r="I49" s="2" t="s">
        <v>7</v>
      </c>
      <c r="J49" s="2" t="s">
        <v>138</v>
      </c>
      <c r="K49" s="3">
        <v>11588.63</v>
      </c>
      <c r="L49" s="3">
        <v>0</v>
      </c>
      <c r="M49" s="3">
        <v>0</v>
      </c>
      <c r="N49" s="3">
        <v>11588.63</v>
      </c>
      <c r="O49" s="3">
        <v>0</v>
      </c>
      <c r="P49" s="3">
        <v>6535.83</v>
      </c>
      <c r="Q49" s="3">
        <v>6535.83</v>
      </c>
      <c r="R49" s="3">
        <v>5052.8</v>
      </c>
      <c r="S49" s="3">
        <v>5052.8</v>
      </c>
      <c r="T49" s="3">
        <v>5052.8</v>
      </c>
    </row>
    <row r="50" spans="1:20" outlineLevel="2" x14ac:dyDescent="0.2">
      <c r="A50" s="2" t="s">
        <v>0</v>
      </c>
      <c r="B50" s="2" t="s">
        <v>1</v>
      </c>
      <c r="C50" s="2" t="s">
        <v>2</v>
      </c>
      <c r="D50" s="2" t="s">
        <v>3</v>
      </c>
      <c r="E50" s="2" t="s">
        <v>99</v>
      </c>
      <c r="F50" s="2" t="s">
        <v>321</v>
      </c>
      <c r="G50" s="2" t="s">
        <v>139</v>
      </c>
      <c r="H50" s="2" t="s">
        <v>140</v>
      </c>
      <c r="I50" s="2" t="s">
        <v>7</v>
      </c>
      <c r="J50" s="2" t="s">
        <v>141</v>
      </c>
      <c r="K50" s="3">
        <v>185594.21</v>
      </c>
      <c r="L50" s="3">
        <v>-9287.6</v>
      </c>
      <c r="M50" s="3">
        <v>-4270.72</v>
      </c>
      <c r="N50" s="3">
        <v>172035.89</v>
      </c>
      <c r="O50" s="3">
        <v>7538.05</v>
      </c>
      <c r="P50" s="3">
        <v>150734.21</v>
      </c>
      <c r="Q50" s="3">
        <v>150734.21</v>
      </c>
      <c r="R50" s="3">
        <v>21301.68</v>
      </c>
      <c r="S50" s="3">
        <v>21301.68</v>
      </c>
      <c r="T50" s="3">
        <v>13763.63</v>
      </c>
    </row>
    <row r="51" spans="1:20" outlineLevel="2" x14ac:dyDescent="0.2">
      <c r="A51" s="2" t="s">
        <v>0</v>
      </c>
      <c r="B51" s="2" t="s">
        <v>1</v>
      </c>
      <c r="C51" s="2" t="s">
        <v>2</v>
      </c>
      <c r="D51" s="2" t="s">
        <v>3</v>
      </c>
      <c r="E51" s="2" t="s">
        <v>99</v>
      </c>
      <c r="F51" s="2" t="s">
        <v>321</v>
      </c>
      <c r="G51" s="2" t="s">
        <v>142</v>
      </c>
      <c r="H51" s="2" t="s">
        <v>143</v>
      </c>
      <c r="I51" s="2" t="s">
        <v>7</v>
      </c>
      <c r="J51" s="2" t="s">
        <v>144</v>
      </c>
      <c r="K51" s="3">
        <v>122929.25</v>
      </c>
      <c r="L51" s="3">
        <v>-11118.34</v>
      </c>
      <c r="M51" s="3">
        <v>-2887.76</v>
      </c>
      <c r="N51" s="3">
        <v>108923.15</v>
      </c>
      <c r="O51" s="3">
        <v>6295.77</v>
      </c>
      <c r="P51" s="3">
        <v>88991.69</v>
      </c>
      <c r="Q51" s="3">
        <v>88991.69</v>
      </c>
      <c r="R51" s="3">
        <v>19931.46</v>
      </c>
      <c r="S51" s="3">
        <v>19931.46</v>
      </c>
      <c r="T51" s="3">
        <v>13635.69</v>
      </c>
    </row>
    <row r="52" spans="1:20" outlineLevel="2" x14ac:dyDescent="0.2">
      <c r="A52" s="2" t="s">
        <v>0</v>
      </c>
      <c r="B52" s="2" t="s">
        <v>1</v>
      </c>
      <c r="C52" s="2" t="s">
        <v>2</v>
      </c>
      <c r="D52" s="2" t="s">
        <v>3</v>
      </c>
      <c r="E52" s="2" t="s">
        <v>99</v>
      </c>
      <c r="F52" s="2" t="s">
        <v>321</v>
      </c>
      <c r="G52" s="2" t="s">
        <v>145</v>
      </c>
      <c r="H52" s="2" t="s">
        <v>146</v>
      </c>
      <c r="I52" s="2" t="s">
        <v>7</v>
      </c>
      <c r="J52" s="2" t="s">
        <v>147</v>
      </c>
      <c r="K52" s="3">
        <v>7907.61</v>
      </c>
      <c r="L52" s="3">
        <v>10000</v>
      </c>
      <c r="M52" s="3">
        <v>16100</v>
      </c>
      <c r="N52" s="3">
        <v>34007.61</v>
      </c>
      <c r="O52" s="3">
        <v>0</v>
      </c>
      <c r="P52" s="3">
        <v>24435.38</v>
      </c>
      <c r="Q52" s="3">
        <v>24435.38</v>
      </c>
      <c r="R52" s="3">
        <v>9572.23</v>
      </c>
      <c r="S52" s="3">
        <v>9572.23</v>
      </c>
      <c r="T52" s="3">
        <v>9572.23</v>
      </c>
    </row>
    <row r="53" spans="1:20" outlineLevel="1" x14ac:dyDescent="0.2">
      <c r="A53" s="4" t="s">
        <v>98</v>
      </c>
      <c r="B53" s="4" t="s">
        <v>98</v>
      </c>
      <c r="C53" s="4" t="s">
        <v>98</v>
      </c>
      <c r="D53" s="4" t="s">
        <v>98</v>
      </c>
      <c r="E53" s="4" t="s">
        <v>99</v>
      </c>
      <c r="F53" s="4" t="s">
        <v>98</v>
      </c>
      <c r="G53" s="4" t="s">
        <v>98</v>
      </c>
      <c r="H53" s="4" t="s">
        <v>98</v>
      </c>
      <c r="I53" s="4" t="s">
        <v>98</v>
      </c>
      <c r="J53" s="4" t="s">
        <v>98</v>
      </c>
      <c r="K53" s="5">
        <v>2045204.29</v>
      </c>
      <c r="L53" s="5">
        <v>-186062.96</v>
      </c>
      <c r="M53" s="5">
        <v>0</v>
      </c>
      <c r="N53" s="5">
        <v>1859141.33</v>
      </c>
      <c r="O53" s="5">
        <v>82854.95</v>
      </c>
      <c r="P53" s="5">
        <v>1659431.14</v>
      </c>
      <c r="Q53" s="5">
        <v>1659431.13</v>
      </c>
      <c r="R53" s="5">
        <v>199710.19</v>
      </c>
      <c r="S53" s="5">
        <v>199710.2</v>
      </c>
      <c r="T53" s="5">
        <v>116855.24</v>
      </c>
    </row>
    <row r="54" spans="1:20" outlineLevel="2" x14ac:dyDescent="0.2">
      <c r="A54" s="2" t="s">
        <v>0</v>
      </c>
      <c r="B54" s="2" t="s">
        <v>148</v>
      </c>
      <c r="C54" s="2" t="s">
        <v>2</v>
      </c>
      <c r="D54" s="2" t="s">
        <v>3</v>
      </c>
      <c r="E54" s="2" t="s">
        <v>149</v>
      </c>
      <c r="F54" s="2" t="s">
        <v>297</v>
      </c>
      <c r="G54" s="2" t="s">
        <v>150</v>
      </c>
      <c r="H54" s="2" t="s">
        <v>151</v>
      </c>
      <c r="I54" s="2" t="s">
        <v>7</v>
      </c>
      <c r="J54" s="2" t="s">
        <v>152</v>
      </c>
      <c r="K54" s="3">
        <v>400316.22</v>
      </c>
      <c r="L54" s="3">
        <v>0</v>
      </c>
      <c r="M54" s="3">
        <v>0</v>
      </c>
      <c r="N54" s="3">
        <v>400316.22</v>
      </c>
      <c r="O54" s="3">
        <v>2036.99</v>
      </c>
      <c r="P54" s="3">
        <v>252644.34</v>
      </c>
      <c r="Q54" s="3">
        <v>252644.34</v>
      </c>
      <c r="R54" s="3">
        <v>147671.88</v>
      </c>
      <c r="S54" s="3">
        <v>147671.88</v>
      </c>
      <c r="T54" s="3">
        <v>145634.89000000001</v>
      </c>
    </row>
    <row r="55" spans="1:20" outlineLevel="2" x14ac:dyDescent="0.2">
      <c r="A55" s="2" t="s">
        <v>0</v>
      </c>
      <c r="B55" s="2" t="s">
        <v>148</v>
      </c>
      <c r="C55" s="2" t="s">
        <v>2</v>
      </c>
      <c r="D55" s="2" t="s">
        <v>3</v>
      </c>
      <c r="E55" s="2" t="s">
        <v>149</v>
      </c>
      <c r="F55" s="2" t="s">
        <v>297</v>
      </c>
      <c r="G55" s="2" t="s">
        <v>153</v>
      </c>
      <c r="H55" s="2" t="s">
        <v>154</v>
      </c>
      <c r="I55" s="2" t="s">
        <v>7</v>
      </c>
      <c r="J55" s="2" t="s">
        <v>155</v>
      </c>
      <c r="K55" s="3">
        <v>808186.55</v>
      </c>
      <c r="L55" s="3">
        <v>-166654.85</v>
      </c>
      <c r="M55" s="3">
        <v>0</v>
      </c>
      <c r="N55" s="3">
        <v>641531.69999999995</v>
      </c>
      <c r="O55" s="3">
        <v>0</v>
      </c>
      <c r="P55" s="3">
        <v>501530.74</v>
      </c>
      <c r="Q55" s="3">
        <v>501487.35</v>
      </c>
      <c r="R55" s="3">
        <v>140000.95999999999</v>
      </c>
      <c r="S55" s="3">
        <v>140044.35</v>
      </c>
      <c r="T55" s="3">
        <v>140000.95999999999</v>
      </c>
    </row>
    <row r="56" spans="1:20" outlineLevel="2" x14ac:dyDescent="0.2">
      <c r="A56" s="2" t="s">
        <v>0</v>
      </c>
      <c r="B56" s="2" t="s">
        <v>148</v>
      </c>
      <c r="C56" s="2" t="s">
        <v>2</v>
      </c>
      <c r="D56" s="2" t="s">
        <v>3</v>
      </c>
      <c r="E56" s="2" t="s">
        <v>149</v>
      </c>
      <c r="F56" s="2" t="s">
        <v>297</v>
      </c>
      <c r="G56" s="2" t="s">
        <v>156</v>
      </c>
      <c r="H56" s="2" t="s">
        <v>157</v>
      </c>
      <c r="I56" s="2" t="s">
        <v>7</v>
      </c>
      <c r="J56" s="2" t="s">
        <v>158</v>
      </c>
      <c r="K56" s="3">
        <v>752796</v>
      </c>
      <c r="L56" s="3">
        <v>-69703.06</v>
      </c>
      <c r="M56" s="3">
        <v>0</v>
      </c>
      <c r="N56" s="3">
        <v>683092.94</v>
      </c>
      <c r="O56" s="3">
        <v>0</v>
      </c>
      <c r="P56" s="3">
        <v>683092.94</v>
      </c>
      <c r="Q56" s="3">
        <v>645798.18999999994</v>
      </c>
      <c r="R56" s="3">
        <v>0</v>
      </c>
      <c r="S56" s="3">
        <v>37294.75</v>
      </c>
      <c r="T56" s="3">
        <v>0</v>
      </c>
    </row>
    <row r="57" spans="1:20" outlineLevel="2" x14ac:dyDescent="0.2">
      <c r="A57" s="2" t="s">
        <v>0</v>
      </c>
      <c r="B57" s="2" t="s">
        <v>148</v>
      </c>
      <c r="C57" s="2" t="s">
        <v>2</v>
      </c>
      <c r="D57" s="2" t="s">
        <v>3</v>
      </c>
      <c r="E57" s="2" t="s">
        <v>149</v>
      </c>
      <c r="F57" s="2" t="s">
        <v>297</v>
      </c>
      <c r="G57" s="2" t="s">
        <v>159</v>
      </c>
      <c r="H57" s="2" t="s">
        <v>160</v>
      </c>
      <c r="I57" s="2" t="s">
        <v>7</v>
      </c>
      <c r="J57" s="2" t="s">
        <v>161</v>
      </c>
      <c r="K57" s="3">
        <v>0</v>
      </c>
      <c r="L57" s="3">
        <v>154866.68</v>
      </c>
      <c r="M57" s="3">
        <v>0</v>
      </c>
      <c r="N57" s="3">
        <v>154866.68</v>
      </c>
      <c r="O57" s="3">
        <v>0</v>
      </c>
      <c r="P57" s="3">
        <v>154863.76</v>
      </c>
      <c r="Q57" s="3">
        <v>154230.35</v>
      </c>
      <c r="R57" s="3">
        <v>2.92</v>
      </c>
      <c r="S57" s="3">
        <v>636.33000000000004</v>
      </c>
      <c r="T57" s="3">
        <v>2.92</v>
      </c>
    </row>
    <row r="58" spans="1:20" outlineLevel="1" x14ac:dyDescent="0.2">
      <c r="A58" s="4" t="s">
        <v>98</v>
      </c>
      <c r="B58" s="4" t="s">
        <v>98</v>
      </c>
      <c r="C58" s="4" t="s">
        <v>98</v>
      </c>
      <c r="D58" s="4" t="s">
        <v>98</v>
      </c>
      <c r="E58" s="4" t="s">
        <v>149</v>
      </c>
      <c r="F58" s="4" t="s">
        <v>98</v>
      </c>
      <c r="G58" s="4" t="s">
        <v>98</v>
      </c>
      <c r="H58" s="4" t="s">
        <v>98</v>
      </c>
      <c r="I58" s="4" t="s">
        <v>98</v>
      </c>
      <c r="J58" s="4" t="s">
        <v>98</v>
      </c>
      <c r="K58" s="5">
        <v>1961298.77</v>
      </c>
      <c r="L58" s="5">
        <v>-81491.23</v>
      </c>
      <c r="M58" s="5">
        <v>0</v>
      </c>
      <c r="N58" s="5">
        <v>1879807.54</v>
      </c>
      <c r="O58" s="5">
        <v>2036.99</v>
      </c>
      <c r="P58" s="5">
        <v>1592131.78</v>
      </c>
      <c r="Q58" s="5">
        <v>1554160.23</v>
      </c>
      <c r="R58" s="5">
        <v>287675.76</v>
      </c>
      <c r="S58" s="5">
        <v>325647.31</v>
      </c>
      <c r="T58" s="5">
        <v>285638.77</v>
      </c>
    </row>
    <row r="59" spans="1:20" outlineLevel="2" x14ac:dyDescent="0.2">
      <c r="A59" s="2" t="s">
        <v>0</v>
      </c>
      <c r="B59" s="2" t="s">
        <v>148</v>
      </c>
      <c r="C59" s="2" t="s">
        <v>2</v>
      </c>
      <c r="D59" s="2" t="s">
        <v>3</v>
      </c>
      <c r="E59" s="2" t="s">
        <v>162</v>
      </c>
      <c r="F59" s="2" t="s">
        <v>322</v>
      </c>
      <c r="G59" s="2" t="s">
        <v>163</v>
      </c>
      <c r="H59" s="2" t="s">
        <v>164</v>
      </c>
      <c r="I59" s="2" t="s">
        <v>7</v>
      </c>
      <c r="J59" s="2" t="s">
        <v>165</v>
      </c>
      <c r="K59" s="3">
        <v>0</v>
      </c>
      <c r="L59" s="3">
        <v>1200</v>
      </c>
      <c r="M59" s="3">
        <v>0</v>
      </c>
      <c r="N59" s="3">
        <v>1200</v>
      </c>
      <c r="O59" s="3">
        <v>0</v>
      </c>
      <c r="P59" s="3">
        <v>1200</v>
      </c>
      <c r="Q59" s="3">
        <v>1200</v>
      </c>
      <c r="R59" s="3">
        <v>0</v>
      </c>
      <c r="S59" s="3">
        <v>0</v>
      </c>
      <c r="T59" s="3">
        <v>0</v>
      </c>
    </row>
    <row r="60" spans="1:20" outlineLevel="2" x14ac:dyDescent="0.2">
      <c r="A60" s="2" t="s">
        <v>0</v>
      </c>
      <c r="B60" s="2" t="s">
        <v>148</v>
      </c>
      <c r="C60" s="2" t="s">
        <v>2</v>
      </c>
      <c r="D60" s="2" t="s">
        <v>3</v>
      </c>
      <c r="E60" s="2" t="s">
        <v>162</v>
      </c>
      <c r="F60" s="2" t="s">
        <v>322</v>
      </c>
      <c r="G60" s="2" t="s">
        <v>166</v>
      </c>
      <c r="H60" s="2" t="s">
        <v>167</v>
      </c>
      <c r="I60" s="2" t="s">
        <v>7</v>
      </c>
      <c r="J60" s="2" t="s">
        <v>168</v>
      </c>
      <c r="K60" s="3">
        <v>0</v>
      </c>
      <c r="L60" s="3">
        <v>353.83</v>
      </c>
      <c r="M60" s="3">
        <v>0</v>
      </c>
      <c r="N60" s="3">
        <v>353.83</v>
      </c>
      <c r="O60" s="3">
        <v>124.08</v>
      </c>
      <c r="P60" s="3">
        <v>229.75</v>
      </c>
      <c r="Q60" s="3">
        <v>229.75</v>
      </c>
      <c r="R60" s="3">
        <v>124.08</v>
      </c>
      <c r="S60" s="3">
        <v>124.08</v>
      </c>
      <c r="T60" s="3">
        <v>0</v>
      </c>
    </row>
    <row r="61" spans="1:20" outlineLevel="2" x14ac:dyDescent="0.2">
      <c r="A61" s="2" t="s">
        <v>0</v>
      </c>
      <c r="B61" s="2" t="s">
        <v>148</v>
      </c>
      <c r="C61" s="2" t="s">
        <v>2</v>
      </c>
      <c r="D61" s="2" t="s">
        <v>3</v>
      </c>
      <c r="E61" s="2" t="s">
        <v>162</v>
      </c>
      <c r="F61" s="2" t="s">
        <v>322</v>
      </c>
      <c r="G61" s="2" t="s">
        <v>169</v>
      </c>
      <c r="H61" s="2" t="s">
        <v>170</v>
      </c>
      <c r="I61" s="2" t="s">
        <v>7</v>
      </c>
      <c r="J61" s="2" t="s">
        <v>171</v>
      </c>
      <c r="K61" s="3">
        <v>0</v>
      </c>
      <c r="L61" s="3">
        <v>13200</v>
      </c>
      <c r="M61" s="3">
        <v>0</v>
      </c>
      <c r="N61" s="3">
        <v>13200</v>
      </c>
      <c r="O61" s="3">
        <v>1200</v>
      </c>
      <c r="P61" s="3">
        <v>12000</v>
      </c>
      <c r="Q61" s="3">
        <v>12000</v>
      </c>
      <c r="R61" s="3">
        <v>1200</v>
      </c>
      <c r="S61" s="3">
        <v>1200</v>
      </c>
      <c r="T61" s="3">
        <v>0</v>
      </c>
    </row>
    <row r="62" spans="1:20" outlineLevel="2" x14ac:dyDescent="0.2">
      <c r="A62" s="2" t="s">
        <v>0</v>
      </c>
      <c r="B62" s="2" t="s">
        <v>148</v>
      </c>
      <c r="C62" s="2" t="s">
        <v>2</v>
      </c>
      <c r="D62" s="2" t="s">
        <v>3</v>
      </c>
      <c r="E62" s="2" t="s">
        <v>162</v>
      </c>
      <c r="F62" s="2" t="s">
        <v>322</v>
      </c>
      <c r="G62" s="2" t="s">
        <v>172</v>
      </c>
      <c r="H62" s="2" t="s">
        <v>173</v>
      </c>
      <c r="I62" s="2" t="s">
        <v>7</v>
      </c>
      <c r="J62" s="2" t="s">
        <v>174</v>
      </c>
      <c r="K62" s="3">
        <v>0</v>
      </c>
      <c r="L62" s="3">
        <v>1669.8</v>
      </c>
      <c r="M62" s="3">
        <v>0</v>
      </c>
      <c r="N62" s="3">
        <v>1669.8</v>
      </c>
      <c r="O62" s="3">
        <v>151.80000000000001</v>
      </c>
      <c r="P62" s="3">
        <v>1518</v>
      </c>
      <c r="Q62" s="3">
        <v>1518</v>
      </c>
      <c r="R62" s="3">
        <v>151.80000000000001</v>
      </c>
      <c r="S62" s="3">
        <v>151.80000000000001</v>
      </c>
      <c r="T62" s="3">
        <v>0</v>
      </c>
    </row>
    <row r="63" spans="1:20" outlineLevel="2" x14ac:dyDescent="0.2">
      <c r="A63" s="2" t="s">
        <v>0</v>
      </c>
      <c r="B63" s="2" t="s">
        <v>148</v>
      </c>
      <c r="C63" s="2" t="s">
        <v>2</v>
      </c>
      <c r="D63" s="2" t="s">
        <v>3</v>
      </c>
      <c r="E63" s="2" t="s">
        <v>162</v>
      </c>
      <c r="F63" s="2" t="s">
        <v>322</v>
      </c>
      <c r="G63" s="2" t="s">
        <v>175</v>
      </c>
      <c r="H63" s="2" t="s">
        <v>176</v>
      </c>
      <c r="I63" s="2" t="s">
        <v>7</v>
      </c>
      <c r="J63" s="2" t="s">
        <v>177</v>
      </c>
      <c r="K63" s="3">
        <v>0</v>
      </c>
      <c r="L63" s="3">
        <v>1100</v>
      </c>
      <c r="M63" s="3">
        <v>0</v>
      </c>
      <c r="N63" s="3">
        <v>1100</v>
      </c>
      <c r="O63" s="3">
        <v>100.4</v>
      </c>
      <c r="P63" s="3">
        <v>999.6</v>
      </c>
      <c r="Q63" s="3">
        <v>999.6</v>
      </c>
      <c r="R63" s="3">
        <v>100.4</v>
      </c>
      <c r="S63" s="3">
        <v>100.4</v>
      </c>
      <c r="T63" s="3">
        <v>0</v>
      </c>
    </row>
    <row r="64" spans="1:20" outlineLevel="2" x14ac:dyDescent="0.2">
      <c r="A64" s="2" t="s">
        <v>0</v>
      </c>
      <c r="B64" s="2" t="s">
        <v>148</v>
      </c>
      <c r="C64" s="2" t="s">
        <v>2</v>
      </c>
      <c r="D64" s="2" t="s">
        <v>3</v>
      </c>
      <c r="E64" s="2" t="s">
        <v>162</v>
      </c>
      <c r="F64" s="2" t="s">
        <v>322</v>
      </c>
      <c r="G64" s="2" t="s">
        <v>178</v>
      </c>
      <c r="H64" s="2" t="s">
        <v>179</v>
      </c>
      <c r="I64" s="2" t="s">
        <v>7</v>
      </c>
      <c r="J64" s="2" t="s">
        <v>180</v>
      </c>
      <c r="K64" s="3">
        <v>6800</v>
      </c>
      <c r="L64" s="3">
        <v>0</v>
      </c>
      <c r="M64" s="3">
        <v>0</v>
      </c>
      <c r="N64" s="3">
        <v>6800</v>
      </c>
      <c r="O64" s="3">
        <v>0</v>
      </c>
      <c r="P64" s="3">
        <v>6800</v>
      </c>
      <c r="Q64" s="3">
        <v>6800</v>
      </c>
      <c r="R64" s="3">
        <v>0</v>
      </c>
      <c r="S64" s="3">
        <v>0</v>
      </c>
      <c r="T64" s="3">
        <v>0</v>
      </c>
    </row>
    <row r="65" spans="1:20" outlineLevel="2" x14ac:dyDescent="0.2">
      <c r="A65" s="2" t="s">
        <v>0</v>
      </c>
      <c r="B65" s="2" t="s">
        <v>148</v>
      </c>
      <c r="C65" s="2" t="s">
        <v>2</v>
      </c>
      <c r="D65" s="2" t="s">
        <v>3</v>
      </c>
      <c r="E65" s="2" t="s">
        <v>162</v>
      </c>
      <c r="F65" s="2" t="s">
        <v>322</v>
      </c>
      <c r="G65" s="2" t="s">
        <v>181</v>
      </c>
      <c r="H65" s="2" t="s">
        <v>182</v>
      </c>
      <c r="I65" s="2" t="s">
        <v>7</v>
      </c>
      <c r="J65" s="2" t="s">
        <v>183</v>
      </c>
      <c r="K65" s="3">
        <v>3750</v>
      </c>
      <c r="L65" s="3">
        <v>0</v>
      </c>
      <c r="M65" s="3">
        <v>0</v>
      </c>
      <c r="N65" s="3">
        <v>3750</v>
      </c>
      <c r="O65" s="3">
        <v>0</v>
      </c>
      <c r="P65" s="3">
        <v>3750</v>
      </c>
      <c r="Q65" s="3">
        <v>3749.99</v>
      </c>
      <c r="R65" s="3">
        <v>0</v>
      </c>
      <c r="S65" s="3">
        <v>0.01</v>
      </c>
      <c r="T65" s="3">
        <v>0</v>
      </c>
    </row>
    <row r="66" spans="1:20" outlineLevel="2" x14ac:dyDescent="0.2">
      <c r="A66" s="2" t="s">
        <v>0</v>
      </c>
      <c r="B66" s="2" t="s">
        <v>148</v>
      </c>
      <c r="C66" s="2" t="s">
        <v>2</v>
      </c>
      <c r="D66" s="2" t="s">
        <v>3</v>
      </c>
      <c r="E66" s="2" t="s">
        <v>162</v>
      </c>
      <c r="F66" s="2" t="s">
        <v>322</v>
      </c>
      <c r="G66" s="2" t="s">
        <v>184</v>
      </c>
      <c r="H66" s="2" t="s">
        <v>185</v>
      </c>
      <c r="I66" s="2" t="s">
        <v>7</v>
      </c>
      <c r="J66" s="2" t="s">
        <v>186</v>
      </c>
      <c r="K66" s="3">
        <v>16550</v>
      </c>
      <c r="L66" s="3">
        <v>0</v>
      </c>
      <c r="M66" s="3">
        <v>0</v>
      </c>
      <c r="N66" s="3">
        <v>16550</v>
      </c>
      <c r="O66" s="3">
        <v>0</v>
      </c>
      <c r="P66" s="3">
        <v>16433.36</v>
      </c>
      <c r="Q66" s="3">
        <v>16433.36</v>
      </c>
      <c r="R66" s="3">
        <v>116.64</v>
      </c>
      <c r="S66" s="3">
        <v>116.64</v>
      </c>
      <c r="T66" s="3">
        <v>116.64</v>
      </c>
    </row>
    <row r="67" spans="1:20" outlineLevel="2" x14ac:dyDescent="0.2">
      <c r="A67" s="2" t="s">
        <v>0</v>
      </c>
      <c r="B67" s="2" t="s">
        <v>148</v>
      </c>
      <c r="C67" s="2" t="s">
        <v>2</v>
      </c>
      <c r="D67" s="2" t="s">
        <v>3</v>
      </c>
      <c r="E67" s="2" t="s">
        <v>162</v>
      </c>
      <c r="F67" s="2" t="s">
        <v>322</v>
      </c>
      <c r="G67" s="2" t="s">
        <v>187</v>
      </c>
      <c r="H67" s="2" t="s">
        <v>49</v>
      </c>
      <c r="I67" s="2" t="s">
        <v>7</v>
      </c>
      <c r="J67" s="2" t="s">
        <v>188</v>
      </c>
      <c r="K67" s="3">
        <v>2550</v>
      </c>
      <c r="L67" s="3">
        <v>0</v>
      </c>
      <c r="M67" s="3">
        <v>0</v>
      </c>
      <c r="N67" s="3">
        <v>2550</v>
      </c>
      <c r="O67" s="3">
        <v>0</v>
      </c>
      <c r="P67" s="3">
        <v>1525</v>
      </c>
      <c r="Q67" s="3">
        <v>1525</v>
      </c>
      <c r="R67" s="3">
        <v>1025</v>
      </c>
      <c r="S67" s="3">
        <v>1025</v>
      </c>
      <c r="T67" s="3">
        <v>1025</v>
      </c>
    </row>
    <row r="68" spans="1:20" outlineLevel="2" x14ac:dyDescent="0.2">
      <c r="A68" s="2" t="s">
        <v>0</v>
      </c>
      <c r="B68" s="2" t="s">
        <v>148</v>
      </c>
      <c r="C68" s="2" t="s">
        <v>2</v>
      </c>
      <c r="D68" s="2" t="s">
        <v>3</v>
      </c>
      <c r="E68" s="2" t="s">
        <v>162</v>
      </c>
      <c r="F68" s="2" t="s">
        <v>322</v>
      </c>
      <c r="G68" s="2" t="s">
        <v>189</v>
      </c>
      <c r="H68" s="2" t="s">
        <v>190</v>
      </c>
      <c r="I68" s="2" t="s">
        <v>7</v>
      </c>
      <c r="J68" s="2" t="s">
        <v>191</v>
      </c>
      <c r="K68" s="3">
        <v>2053.44</v>
      </c>
      <c r="L68" s="3">
        <v>0</v>
      </c>
      <c r="M68" s="3">
        <v>0</v>
      </c>
      <c r="N68" s="3">
        <v>2053.44</v>
      </c>
      <c r="O68" s="3">
        <v>0</v>
      </c>
      <c r="P68" s="3">
        <v>2045.12</v>
      </c>
      <c r="Q68" s="3">
        <v>2045.12</v>
      </c>
      <c r="R68" s="3">
        <v>8.32</v>
      </c>
      <c r="S68" s="3">
        <v>8.32</v>
      </c>
      <c r="T68" s="3">
        <v>8.32</v>
      </c>
    </row>
    <row r="69" spans="1:20" outlineLevel="1" x14ac:dyDescent="0.2">
      <c r="A69" s="4" t="s">
        <v>98</v>
      </c>
      <c r="B69" s="4" t="s">
        <v>98</v>
      </c>
      <c r="C69" s="4" t="s">
        <v>98</v>
      </c>
      <c r="D69" s="4" t="s">
        <v>98</v>
      </c>
      <c r="E69" s="4" t="s">
        <v>162</v>
      </c>
      <c r="F69" s="4" t="s">
        <v>98</v>
      </c>
      <c r="G69" s="4" t="s">
        <v>98</v>
      </c>
      <c r="H69" s="4" t="s">
        <v>98</v>
      </c>
      <c r="I69" s="4" t="s">
        <v>98</v>
      </c>
      <c r="J69" s="4" t="s">
        <v>98</v>
      </c>
      <c r="K69" s="5">
        <v>31703.439999999999</v>
      </c>
      <c r="L69" s="5">
        <v>17523.63</v>
      </c>
      <c r="M69" s="5">
        <v>0</v>
      </c>
      <c r="N69" s="5">
        <v>49227.07</v>
      </c>
      <c r="O69" s="5">
        <v>1576.28</v>
      </c>
      <c r="P69" s="5">
        <v>46500.83</v>
      </c>
      <c r="Q69" s="5">
        <v>46500.82</v>
      </c>
      <c r="R69" s="5">
        <v>2726.24</v>
      </c>
      <c r="S69" s="5">
        <v>2726.25</v>
      </c>
      <c r="T69" s="5">
        <v>1149.96</v>
      </c>
    </row>
    <row r="70" spans="1:20" outlineLevel="2" x14ac:dyDescent="0.2">
      <c r="A70" s="2" t="s">
        <v>0</v>
      </c>
      <c r="B70" s="2" t="s">
        <v>148</v>
      </c>
      <c r="C70" s="2" t="s">
        <v>2</v>
      </c>
      <c r="D70" s="2" t="s">
        <v>3</v>
      </c>
      <c r="E70" s="2" t="s">
        <v>192</v>
      </c>
      <c r="F70" s="2" t="s">
        <v>323</v>
      </c>
      <c r="G70" s="2" t="s">
        <v>178</v>
      </c>
      <c r="H70" s="2" t="s">
        <v>179</v>
      </c>
      <c r="I70" s="2" t="s">
        <v>7</v>
      </c>
      <c r="J70" s="2" t="s">
        <v>180</v>
      </c>
      <c r="K70" s="3">
        <v>9447.2000000000007</v>
      </c>
      <c r="L70" s="3">
        <v>0</v>
      </c>
      <c r="M70" s="3">
        <v>0</v>
      </c>
      <c r="N70" s="3">
        <v>9447.2000000000007</v>
      </c>
      <c r="O70" s="3">
        <v>0</v>
      </c>
      <c r="P70" s="3">
        <v>9447.2000000000007</v>
      </c>
      <c r="Q70" s="3">
        <v>9447.2000000000007</v>
      </c>
      <c r="R70" s="3">
        <v>0</v>
      </c>
      <c r="S70" s="3">
        <v>0</v>
      </c>
      <c r="T70" s="3">
        <v>0</v>
      </c>
    </row>
    <row r="71" spans="1:20" outlineLevel="2" x14ac:dyDescent="0.2">
      <c r="A71" s="2" t="s">
        <v>0</v>
      </c>
      <c r="B71" s="2" t="s">
        <v>148</v>
      </c>
      <c r="C71" s="2" t="s">
        <v>2</v>
      </c>
      <c r="D71" s="2" t="s">
        <v>3</v>
      </c>
      <c r="E71" s="2" t="s">
        <v>192</v>
      </c>
      <c r="F71" s="2" t="s">
        <v>323</v>
      </c>
      <c r="G71" s="2" t="s">
        <v>181</v>
      </c>
      <c r="H71" s="2" t="s">
        <v>182</v>
      </c>
      <c r="I71" s="2" t="s">
        <v>7</v>
      </c>
      <c r="J71" s="2" t="s">
        <v>183</v>
      </c>
      <c r="K71" s="3">
        <v>31500</v>
      </c>
      <c r="L71" s="3">
        <v>0</v>
      </c>
      <c r="M71" s="3">
        <v>0</v>
      </c>
      <c r="N71" s="3">
        <v>31500</v>
      </c>
      <c r="O71" s="3">
        <v>6.85</v>
      </c>
      <c r="P71" s="3">
        <v>31493.15</v>
      </c>
      <c r="Q71" s="3">
        <v>31493.15</v>
      </c>
      <c r="R71" s="3">
        <v>6.85</v>
      </c>
      <c r="S71" s="3">
        <v>6.85</v>
      </c>
      <c r="T71" s="3">
        <v>0</v>
      </c>
    </row>
    <row r="72" spans="1:20" outlineLevel="2" x14ac:dyDescent="0.2">
      <c r="A72" s="2" t="s">
        <v>0</v>
      </c>
      <c r="B72" s="2" t="s">
        <v>148</v>
      </c>
      <c r="C72" s="2" t="s">
        <v>2</v>
      </c>
      <c r="D72" s="2" t="s">
        <v>3</v>
      </c>
      <c r="E72" s="2" t="s">
        <v>192</v>
      </c>
      <c r="F72" s="2" t="s">
        <v>323</v>
      </c>
      <c r="G72" s="2" t="s">
        <v>187</v>
      </c>
      <c r="H72" s="2" t="s">
        <v>49</v>
      </c>
      <c r="I72" s="2" t="s">
        <v>7</v>
      </c>
      <c r="J72" s="2" t="s">
        <v>188</v>
      </c>
      <c r="K72" s="3">
        <v>6800</v>
      </c>
      <c r="L72" s="3">
        <v>0</v>
      </c>
      <c r="M72" s="3">
        <v>0</v>
      </c>
      <c r="N72" s="3">
        <v>6800</v>
      </c>
      <c r="O72" s="3">
        <v>0</v>
      </c>
      <c r="P72" s="3">
        <v>6315</v>
      </c>
      <c r="Q72" s="3">
        <v>6315</v>
      </c>
      <c r="R72" s="3">
        <v>485</v>
      </c>
      <c r="S72" s="3">
        <v>485</v>
      </c>
      <c r="T72" s="3">
        <v>485</v>
      </c>
    </row>
    <row r="73" spans="1:20" outlineLevel="2" x14ac:dyDescent="0.2">
      <c r="A73" s="2" t="s">
        <v>0</v>
      </c>
      <c r="B73" s="2" t="s">
        <v>148</v>
      </c>
      <c r="C73" s="2" t="s">
        <v>2</v>
      </c>
      <c r="D73" s="2" t="s">
        <v>3</v>
      </c>
      <c r="E73" s="2" t="s">
        <v>192</v>
      </c>
      <c r="F73" s="2" t="s">
        <v>323</v>
      </c>
      <c r="G73" s="2" t="s">
        <v>189</v>
      </c>
      <c r="H73" s="2" t="s">
        <v>190</v>
      </c>
      <c r="I73" s="2" t="s">
        <v>7</v>
      </c>
      <c r="J73" s="2" t="s">
        <v>191</v>
      </c>
      <c r="K73" s="3">
        <v>5200</v>
      </c>
      <c r="L73" s="3">
        <v>0</v>
      </c>
      <c r="M73" s="3">
        <v>0</v>
      </c>
      <c r="N73" s="3">
        <v>5200</v>
      </c>
      <c r="O73" s="3">
        <v>0</v>
      </c>
      <c r="P73" s="3">
        <v>5174.3999999999996</v>
      </c>
      <c r="Q73" s="3">
        <v>5174.3999999999996</v>
      </c>
      <c r="R73" s="3">
        <v>25.6</v>
      </c>
      <c r="S73" s="3">
        <v>25.6</v>
      </c>
      <c r="T73" s="3">
        <v>25.6</v>
      </c>
    </row>
    <row r="74" spans="1:20" outlineLevel="2" x14ac:dyDescent="0.2">
      <c r="A74" s="2" t="s">
        <v>0</v>
      </c>
      <c r="B74" s="2" t="s">
        <v>148</v>
      </c>
      <c r="C74" s="2" t="s">
        <v>2</v>
      </c>
      <c r="D74" s="2" t="s">
        <v>3</v>
      </c>
      <c r="E74" s="2" t="s">
        <v>192</v>
      </c>
      <c r="F74" s="2" t="s">
        <v>323</v>
      </c>
      <c r="G74" s="2" t="s">
        <v>193</v>
      </c>
      <c r="H74" s="2" t="s">
        <v>194</v>
      </c>
      <c r="I74" s="2" t="s">
        <v>7</v>
      </c>
      <c r="J74" s="2" t="s">
        <v>195</v>
      </c>
      <c r="K74" s="3">
        <v>9625</v>
      </c>
      <c r="L74" s="3">
        <v>0</v>
      </c>
      <c r="M74" s="3">
        <v>0</v>
      </c>
      <c r="N74" s="3">
        <v>9625</v>
      </c>
      <c r="O74" s="3">
        <v>482.94</v>
      </c>
      <c r="P74" s="3">
        <v>9142.06</v>
      </c>
      <c r="Q74" s="3">
        <v>9142.06</v>
      </c>
      <c r="R74" s="3">
        <v>482.94</v>
      </c>
      <c r="S74" s="3">
        <v>482.94</v>
      </c>
      <c r="T74" s="3">
        <v>0</v>
      </c>
    </row>
    <row r="75" spans="1:20" outlineLevel="2" x14ac:dyDescent="0.2">
      <c r="A75" s="2" t="s">
        <v>0</v>
      </c>
      <c r="B75" s="2" t="s">
        <v>148</v>
      </c>
      <c r="C75" s="2" t="s">
        <v>2</v>
      </c>
      <c r="D75" s="2" t="s">
        <v>3</v>
      </c>
      <c r="E75" s="2" t="s">
        <v>192</v>
      </c>
      <c r="F75" s="2" t="s">
        <v>323</v>
      </c>
      <c r="G75" s="2" t="s">
        <v>150</v>
      </c>
      <c r="H75" s="2" t="s">
        <v>151</v>
      </c>
      <c r="I75" s="2" t="s">
        <v>7</v>
      </c>
      <c r="J75" s="2" t="s">
        <v>152</v>
      </c>
      <c r="K75" s="3">
        <v>800</v>
      </c>
      <c r="L75" s="3">
        <v>0</v>
      </c>
      <c r="M75" s="3">
        <v>0</v>
      </c>
      <c r="N75" s="3">
        <v>800</v>
      </c>
      <c r="O75" s="3">
        <v>0</v>
      </c>
      <c r="P75" s="3">
        <v>0</v>
      </c>
      <c r="Q75" s="3">
        <v>0</v>
      </c>
      <c r="R75" s="3">
        <v>800</v>
      </c>
      <c r="S75" s="3">
        <v>800</v>
      </c>
      <c r="T75" s="3">
        <v>800</v>
      </c>
    </row>
    <row r="76" spans="1:20" outlineLevel="2" x14ac:dyDescent="0.2">
      <c r="A76" s="2" t="s">
        <v>0</v>
      </c>
      <c r="B76" s="2" t="s">
        <v>148</v>
      </c>
      <c r="C76" s="2" t="s">
        <v>2</v>
      </c>
      <c r="D76" s="2" t="s">
        <v>3</v>
      </c>
      <c r="E76" s="2" t="s">
        <v>192</v>
      </c>
      <c r="F76" s="2" t="s">
        <v>323</v>
      </c>
      <c r="G76" s="2" t="s">
        <v>196</v>
      </c>
      <c r="H76" s="2" t="s">
        <v>197</v>
      </c>
      <c r="I76" s="2" t="s">
        <v>7</v>
      </c>
      <c r="J76" s="2" t="s">
        <v>198</v>
      </c>
      <c r="K76" s="3">
        <v>5200</v>
      </c>
      <c r="L76" s="3">
        <v>0</v>
      </c>
      <c r="M76" s="3">
        <v>0</v>
      </c>
      <c r="N76" s="3">
        <v>5200</v>
      </c>
      <c r="O76" s="3">
        <v>0</v>
      </c>
      <c r="P76" s="3">
        <v>5078.8500000000004</v>
      </c>
      <c r="Q76" s="3">
        <v>5078.8500000000004</v>
      </c>
      <c r="R76" s="3">
        <v>121.15</v>
      </c>
      <c r="S76" s="3">
        <v>121.15</v>
      </c>
      <c r="T76" s="3">
        <v>121.15</v>
      </c>
    </row>
    <row r="77" spans="1:20" outlineLevel="1" x14ac:dyDescent="0.2">
      <c r="A77" s="4" t="s">
        <v>98</v>
      </c>
      <c r="B77" s="4" t="s">
        <v>98</v>
      </c>
      <c r="C77" s="4" t="s">
        <v>98</v>
      </c>
      <c r="D77" s="4" t="s">
        <v>98</v>
      </c>
      <c r="E77" s="4" t="s">
        <v>192</v>
      </c>
      <c r="F77" s="4" t="s">
        <v>98</v>
      </c>
      <c r="G77" s="4" t="s">
        <v>98</v>
      </c>
      <c r="H77" s="4" t="s">
        <v>98</v>
      </c>
      <c r="I77" s="4" t="s">
        <v>98</v>
      </c>
      <c r="J77" s="4" t="s">
        <v>98</v>
      </c>
      <c r="K77" s="5">
        <v>68572.2</v>
      </c>
      <c r="L77" s="5">
        <v>0</v>
      </c>
      <c r="M77" s="5">
        <v>0</v>
      </c>
      <c r="N77" s="5">
        <v>68572.2</v>
      </c>
      <c r="O77" s="5">
        <v>489.79</v>
      </c>
      <c r="P77" s="5">
        <v>66650.66</v>
      </c>
      <c r="Q77" s="5">
        <v>66650.66</v>
      </c>
      <c r="R77" s="5">
        <v>1921.54</v>
      </c>
      <c r="S77" s="5">
        <v>1921.54</v>
      </c>
      <c r="T77" s="5">
        <v>1431.75</v>
      </c>
    </row>
    <row r="78" spans="1:20" outlineLevel="2" x14ac:dyDescent="0.2">
      <c r="A78" s="2" t="s">
        <v>0</v>
      </c>
      <c r="B78" s="2" t="s">
        <v>148</v>
      </c>
      <c r="C78" s="2" t="s">
        <v>2</v>
      </c>
      <c r="D78" s="2" t="s">
        <v>3</v>
      </c>
      <c r="E78" s="2" t="s">
        <v>199</v>
      </c>
      <c r="F78" s="2" t="s">
        <v>300</v>
      </c>
      <c r="G78" s="2" t="s">
        <v>163</v>
      </c>
      <c r="H78" s="2" t="s">
        <v>164</v>
      </c>
      <c r="I78" s="2" t="s">
        <v>7</v>
      </c>
      <c r="J78" s="2" t="s">
        <v>165</v>
      </c>
      <c r="K78" s="3">
        <v>0</v>
      </c>
      <c r="L78" s="3">
        <v>5687.92</v>
      </c>
      <c r="M78" s="3">
        <v>0</v>
      </c>
      <c r="N78" s="3">
        <v>5687.92</v>
      </c>
      <c r="O78" s="3">
        <v>1071.8900000000001</v>
      </c>
      <c r="P78" s="3">
        <v>4616.03</v>
      </c>
      <c r="Q78" s="3">
        <v>4616.03</v>
      </c>
      <c r="R78" s="3">
        <v>1071.8900000000001</v>
      </c>
      <c r="S78" s="3">
        <v>1071.8900000000001</v>
      </c>
      <c r="T78" s="3">
        <v>0</v>
      </c>
    </row>
    <row r="79" spans="1:20" outlineLevel="2" x14ac:dyDescent="0.2">
      <c r="A79" s="2" t="s">
        <v>0</v>
      </c>
      <c r="B79" s="2" t="s">
        <v>148</v>
      </c>
      <c r="C79" s="2" t="s">
        <v>2</v>
      </c>
      <c r="D79" s="2" t="s">
        <v>3</v>
      </c>
      <c r="E79" s="2" t="s">
        <v>199</v>
      </c>
      <c r="F79" s="2" t="s">
        <v>300</v>
      </c>
      <c r="G79" s="2" t="s">
        <v>166</v>
      </c>
      <c r="H79" s="2" t="s">
        <v>167</v>
      </c>
      <c r="I79" s="2" t="s">
        <v>7</v>
      </c>
      <c r="J79" s="2" t="s">
        <v>168</v>
      </c>
      <c r="K79" s="3">
        <v>0</v>
      </c>
      <c r="L79" s="3">
        <v>2444.67</v>
      </c>
      <c r="M79" s="3">
        <v>0</v>
      </c>
      <c r="N79" s="3">
        <v>2444.67</v>
      </c>
      <c r="O79" s="3">
        <v>179.03</v>
      </c>
      <c r="P79" s="3">
        <v>2265.64</v>
      </c>
      <c r="Q79" s="3">
        <v>2265.64</v>
      </c>
      <c r="R79" s="3">
        <v>179.03</v>
      </c>
      <c r="S79" s="3">
        <v>179.03</v>
      </c>
      <c r="T79" s="3">
        <v>0</v>
      </c>
    </row>
    <row r="80" spans="1:20" outlineLevel="2" x14ac:dyDescent="0.2">
      <c r="A80" s="2" t="s">
        <v>0</v>
      </c>
      <c r="B80" s="2" t="s">
        <v>148</v>
      </c>
      <c r="C80" s="2" t="s">
        <v>2</v>
      </c>
      <c r="D80" s="2" t="s">
        <v>3</v>
      </c>
      <c r="E80" s="2" t="s">
        <v>199</v>
      </c>
      <c r="F80" s="2" t="s">
        <v>300</v>
      </c>
      <c r="G80" s="2" t="s">
        <v>200</v>
      </c>
      <c r="H80" s="2" t="s">
        <v>201</v>
      </c>
      <c r="I80" s="2" t="s">
        <v>7</v>
      </c>
      <c r="J80" s="2" t="s">
        <v>202</v>
      </c>
      <c r="K80" s="3">
        <v>0</v>
      </c>
      <c r="L80" s="3">
        <v>2888</v>
      </c>
      <c r="M80" s="3">
        <v>0</v>
      </c>
      <c r="N80" s="3">
        <v>2888</v>
      </c>
      <c r="O80" s="3">
        <v>0</v>
      </c>
      <c r="P80" s="3">
        <v>1623.3</v>
      </c>
      <c r="Q80" s="3">
        <v>1623.3</v>
      </c>
      <c r="R80" s="3">
        <v>1264.7</v>
      </c>
      <c r="S80" s="3">
        <v>1264.7</v>
      </c>
      <c r="T80" s="3">
        <v>1264.7</v>
      </c>
    </row>
    <row r="81" spans="1:20" outlineLevel="2" x14ac:dyDescent="0.2">
      <c r="A81" s="2" t="s">
        <v>0</v>
      </c>
      <c r="B81" s="2" t="s">
        <v>148</v>
      </c>
      <c r="C81" s="2" t="s">
        <v>2</v>
      </c>
      <c r="D81" s="2" t="s">
        <v>3</v>
      </c>
      <c r="E81" s="2" t="s">
        <v>199</v>
      </c>
      <c r="F81" s="2" t="s">
        <v>300</v>
      </c>
      <c r="G81" s="2" t="s">
        <v>169</v>
      </c>
      <c r="H81" s="2" t="s">
        <v>170</v>
      </c>
      <c r="I81" s="2" t="s">
        <v>7</v>
      </c>
      <c r="J81" s="2" t="s">
        <v>171</v>
      </c>
      <c r="K81" s="3">
        <v>0</v>
      </c>
      <c r="L81" s="3">
        <v>68255</v>
      </c>
      <c r="M81" s="3">
        <v>0</v>
      </c>
      <c r="N81" s="3">
        <v>68255</v>
      </c>
      <c r="O81" s="3">
        <v>15736.2</v>
      </c>
      <c r="P81" s="3">
        <v>52518.8</v>
      </c>
      <c r="Q81" s="3">
        <v>52518.8</v>
      </c>
      <c r="R81" s="3">
        <v>15736.2</v>
      </c>
      <c r="S81" s="3">
        <v>15736.2</v>
      </c>
      <c r="T81" s="3">
        <v>0</v>
      </c>
    </row>
    <row r="82" spans="1:20" outlineLevel="2" x14ac:dyDescent="0.2">
      <c r="A82" s="2" t="s">
        <v>0</v>
      </c>
      <c r="B82" s="2" t="s">
        <v>148</v>
      </c>
      <c r="C82" s="2" t="s">
        <v>2</v>
      </c>
      <c r="D82" s="2" t="s">
        <v>3</v>
      </c>
      <c r="E82" s="2" t="s">
        <v>199</v>
      </c>
      <c r="F82" s="2" t="s">
        <v>300</v>
      </c>
      <c r="G82" s="2" t="s">
        <v>172</v>
      </c>
      <c r="H82" s="2" t="s">
        <v>173</v>
      </c>
      <c r="I82" s="2" t="s">
        <v>7</v>
      </c>
      <c r="J82" s="2" t="s">
        <v>174</v>
      </c>
      <c r="K82" s="3">
        <v>0</v>
      </c>
      <c r="L82" s="3">
        <v>8634.25</v>
      </c>
      <c r="M82" s="3">
        <v>0</v>
      </c>
      <c r="N82" s="3">
        <v>8634.25</v>
      </c>
      <c r="O82" s="3">
        <v>1785.22</v>
      </c>
      <c r="P82" s="3">
        <v>6849.03</v>
      </c>
      <c r="Q82" s="3">
        <v>6849.03</v>
      </c>
      <c r="R82" s="3">
        <v>1785.22</v>
      </c>
      <c r="S82" s="3">
        <v>1785.22</v>
      </c>
      <c r="T82" s="3">
        <v>0</v>
      </c>
    </row>
    <row r="83" spans="1:20" outlineLevel="2" x14ac:dyDescent="0.2">
      <c r="A83" s="2" t="s">
        <v>0</v>
      </c>
      <c r="B83" s="2" t="s">
        <v>148</v>
      </c>
      <c r="C83" s="2" t="s">
        <v>2</v>
      </c>
      <c r="D83" s="2" t="s">
        <v>3</v>
      </c>
      <c r="E83" s="2" t="s">
        <v>199</v>
      </c>
      <c r="F83" s="2" t="s">
        <v>300</v>
      </c>
      <c r="G83" s="2" t="s">
        <v>175</v>
      </c>
      <c r="H83" s="2" t="s">
        <v>176</v>
      </c>
      <c r="I83" s="2" t="s">
        <v>7</v>
      </c>
      <c r="J83" s="2" t="s">
        <v>177</v>
      </c>
      <c r="K83" s="3">
        <v>0</v>
      </c>
      <c r="L83" s="3">
        <v>5687.92</v>
      </c>
      <c r="M83" s="3">
        <v>0</v>
      </c>
      <c r="N83" s="3">
        <v>5687.92</v>
      </c>
      <c r="O83" s="3">
        <v>1300.27</v>
      </c>
      <c r="P83" s="3">
        <v>4387.6499999999996</v>
      </c>
      <c r="Q83" s="3">
        <v>4387.6499999999996</v>
      </c>
      <c r="R83" s="3">
        <v>1300.27</v>
      </c>
      <c r="S83" s="3">
        <v>1300.27</v>
      </c>
      <c r="T83" s="3">
        <v>0</v>
      </c>
    </row>
    <row r="84" spans="1:20" outlineLevel="2" x14ac:dyDescent="0.2">
      <c r="A84" s="2" t="s">
        <v>0</v>
      </c>
      <c r="B84" s="2" t="s">
        <v>148</v>
      </c>
      <c r="C84" s="2" t="s">
        <v>2</v>
      </c>
      <c r="D84" s="2" t="s">
        <v>3</v>
      </c>
      <c r="E84" s="2" t="s">
        <v>199</v>
      </c>
      <c r="F84" s="2" t="s">
        <v>300</v>
      </c>
      <c r="G84" s="2" t="s">
        <v>184</v>
      </c>
      <c r="H84" s="2" t="s">
        <v>185</v>
      </c>
      <c r="I84" s="2" t="s">
        <v>7</v>
      </c>
      <c r="J84" s="2" t="s">
        <v>186</v>
      </c>
      <c r="K84" s="3">
        <v>2000</v>
      </c>
      <c r="L84" s="3">
        <v>0</v>
      </c>
      <c r="M84" s="3">
        <v>0</v>
      </c>
      <c r="N84" s="3">
        <v>2000</v>
      </c>
      <c r="O84" s="3">
        <v>0</v>
      </c>
      <c r="P84" s="3">
        <v>2000</v>
      </c>
      <c r="Q84" s="3">
        <v>2000</v>
      </c>
      <c r="R84" s="3">
        <v>0</v>
      </c>
      <c r="S84" s="3">
        <v>0</v>
      </c>
      <c r="T84" s="3">
        <v>0</v>
      </c>
    </row>
    <row r="85" spans="1:20" outlineLevel="2" x14ac:dyDescent="0.2">
      <c r="A85" s="2" t="s">
        <v>0</v>
      </c>
      <c r="B85" s="2" t="s">
        <v>148</v>
      </c>
      <c r="C85" s="2" t="s">
        <v>2</v>
      </c>
      <c r="D85" s="2" t="s">
        <v>3</v>
      </c>
      <c r="E85" s="2" t="s">
        <v>199</v>
      </c>
      <c r="F85" s="2" t="s">
        <v>300</v>
      </c>
      <c r="G85" s="2" t="s">
        <v>189</v>
      </c>
      <c r="H85" s="2" t="s">
        <v>190</v>
      </c>
      <c r="I85" s="2" t="s">
        <v>7</v>
      </c>
      <c r="J85" s="2" t="s">
        <v>191</v>
      </c>
      <c r="K85" s="3">
        <v>31000</v>
      </c>
      <c r="L85" s="3">
        <v>0</v>
      </c>
      <c r="M85" s="3">
        <v>0</v>
      </c>
      <c r="N85" s="3">
        <v>31000</v>
      </c>
      <c r="O85" s="3">
        <v>0</v>
      </c>
      <c r="P85" s="3">
        <v>28664.16</v>
      </c>
      <c r="Q85" s="3">
        <v>28664.16</v>
      </c>
      <c r="R85" s="3">
        <v>2335.84</v>
      </c>
      <c r="S85" s="3">
        <v>2335.84</v>
      </c>
      <c r="T85" s="3">
        <v>2335.84</v>
      </c>
    </row>
    <row r="86" spans="1:20" outlineLevel="2" x14ac:dyDescent="0.2">
      <c r="A86" s="2" t="s">
        <v>0</v>
      </c>
      <c r="B86" s="2" t="s">
        <v>148</v>
      </c>
      <c r="C86" s="2" t="s">
        <v>2</v>
      </c>
      <c r="D86" s="2" t="s">
        <v>3</v>
      </c>
      <c r="E86" s="2" t="s">
        <v>199</v>
      </c>
      <c r="F86" s="2" t="s">
        <v>300</v>
      </c>
      <c r="G86" s="2" t="s">
        <v>203</v>
      </c>
      <c r="H86" s="2" t="s">
        <v>64</v>
      </c>
      <c r="I86" s="2" t="s">
        <v>7</v>
      </c>
      <c r="J86" s="2" t="s">
        <v>204</v>
      </c>
      <c r="K86" s="3">
        <v>1000</v>
      </c>
      <c r="L86" s="3">
        <v>0</v>
      </c>
      <c r="M86" s="3">
        <v>0</v>
      </c>
      <c r="N86" s="3">
        <v>1000</v>
      </c>
      <c r="O86" s="3">
        <v>0</v>
      </c>
      <c r="P86" s="3">
        <v>0</v>
      </c>
      <c r="Q86" s="3">
        <v>0</v>
      </c>
      <c r="R86" s="3">
        <v>1000</v>
      </c>
      <c r="S86" s="3">
        <v>1000</v>
      </c>
      <c r="T86" s="3">
        <v>1000</v>
      </c>
    </row>
    <row r="87" spans="1:20" outlineLevel="2" x14ac:dyDescent="0.2">
      <c r="A87" s="2" t="s">
        <v>0</v>
      </c>
      <c r="B87" s="2" t="s">
        <v>148</v>
      </c>
      <c r="C87" s="2" t="s">
        <v>2</v>
      </c>
      <c r="D87" s="2" t="s">
        <v>3</v>
      </c>
      <c r="E87" s="2" t="s">
        <v>199</v>
      </c>
      <c r="F87" s="2" t="s">
        <v>300</v>
      </c>
      <c r="G87" s="2" t="s">
        <v>196</v>
      </c>
      <c r="H87" s="2" t="s">
        <v>197</v>
      </c>
      <c r="I87" s="2" t="s">
        <v>7</v>
      </c>
      <c r="J87" s="2" t="s">
        <v>198</v>
      </c>
      <c r="K87" s="3">
        <v>1000</v>
      </c>
      <c r="L87" s="3">
        <v>0</v>
      </c>
      <c r="M87" s="3">
        <v>0</v>
      </c>
      <c r="N87" s="3">
        <v>1000</v>
      </c>
      <c r="O87" s="3">
        <v>0</v>
      </c>
      <c r="P87" s="3">
        <v>689.49</v>
      </c>
      <c r="Q87" s="3">
        <v>689.49</v>
      </c>
      <c r="R87" s="3">
        <v>310.51</v>
      </c>
      <c r="S87" s="3">
        <v>310.51</v>
      </c>
      <c r="T87" s="3">
        <v>310.51</v>
      </c>
    </row>
    <row r="88" spans="1:20" outlineLevel="1" x14ac:dyDescent="0.2">
      <c r="A88" s="4" t="s">
        <v>98</v>
      </c>
      <c r="B88" s="4" t="s">
        <v>98</v>
      </c>
      <c r="C88" s="4" t="s">
        <v>98</v>
      </c>
      <c r="D88" s="4" t="s">
        <v>98</v>
      </c>
      <c r="E88" s="4" t="s">
        <v>199</v>
      </c>
      <c r="F88" s="4" t="s">
        <v>98</v>
      </c>
      <c r="G88" s="4" t="s">
        <v>98</v>
      </c>
      <c r="H88" s="4" t="s">
        <v>98</v>
      </c>
      <c r="I88" s="4" t="s">
        <v>98</v>
      </c>
      <c r="J88" s="4" t="s">
        <v>98</v>
      </c>
      <c r="K88" s="5">
        <v>35000</v>
      </c>
      <c r="L88" s="5">
        <v>93597.759999999995</v>
      </c>
      <c r="M88" s="5">
        <v>0</v>
      </c>
      <c r="N88" s="5">
        <v>128597.75999999999</v>
      </c>
      <c r="O88" s="5">
        <v>20072.61</v>
      </c>
      <c r="P88" s="5">
        <v>103614.1</v>
      </c>
      <c r="Q88" s="5">
        <v>103614.1</v>
      </c>
      <c r="R88" s="5">
        <v>24983.66</v>
      </c>
      <c r="S88" s="5">
        <v>24983.66</v>
      </c>
      <c r="T88" s="5">
        <v>4911.05</v>
      </c>
    </row>
    <row r="89" spans="1:20" outlineLevel="2" x14ac:dyDescent="0.2">
      <c r="A89" s="2" t="s">
        <v>0</v>
      </c>
      <c r="B89" s="2" t="s">
        <v>148</v>
      </c>
      <c r="C89" s="2" t="s">
        <v>2</v>
      </c>
      <c r="D89" s="2" t="s">
        <v>3</v>
      </c>
      <c r="E89" s="2" t="s">
        <v>205</v>
      </c>
      <c r="F89" s="2" t="s">
        <v>301</v>
      </c>
      <c r="G89" s="2" t="s">
        <v>206</v>
      </c>
      <c r="H89" s="2" t="s">
        <v>207</v>
      </c>
      <c r="I89" s="2" t="s">
        <v>7</v>
      </c>
      <c r="J89" s="2" t="s">
        <v>208</v>
      </c>
      <c r="K89" s="3">
        <v>16800</v>
      </c>
      <c r="L89" s="3">
        <v>0</v>
      </c>
      <c r="M89" s="3">
        <v>0</v>
      </c>
      <c r="N89" s="3">
        <v>16800</v>
      </c>
      <c r="O89" s="3">
        <v>0</v>
      </c>
      <c r="P89" s="3">
        <v>0</v>
      </c>
      <c r="Q89" s="3">
        <v>0</v>
      </c>
      <c r="R89" s="3">
        <v>16800</v>
      </c>
      <c r="S89" s="3">
        <v>16800</v>
      </c>
      <c r="T89" s="3">
        <v>16800</v>
      </c>
    </row>
    <row r="90" spans="1:20" outlineLevel="2" x14ac:dyDescent="0.2">
      <c r="A90" s="2" t="s">
        <v>0</v>
      </c>
      <c r="B90" s="2" t="s">
        <v>148</v>
      </c>
      <c r="C90" s="2" t="s">
        <v>2</v>
      </c>
      <c r="D90" s="2" t="s">
        <v>3</v>
      </c>
      <c r="E90" s="2" t="s">
        <v>205</v>
      </c>
      <c r="F90" s="2" t="s">
        <v>301</v>
      </c>
      <c r="G90" s="2" t="s">
        <v>150</v>
      </c>
      <c r="H90" s="2" t="s">
        <v>151</v>
      </c>
      <c r="I90" s="2" t="s">
        <v>7</v>
      </c>
      <c r="J90" s="2" t="s">
        <v>152</v>
      </c>
      <c r="K90" s="3">
        <v>0</v>
      </c>
      <c r="L90" s="3">
        <v>34283.51</v>
      </c>
      <c r="M90" s="3">
        <v>0</v>
      </c>
      <c r="N90" s="3">
        <v>34283.51</v>
      </c>
      <c r="O90" s="3">
        <v>882.97</v>
      </c>
      <c r="P90" s="3">
        <v>32788.53</v>
      </c>
      <c r="Q90" s="3">
        <v>32788.53</v>
      </c>
      <c r="R90" s="3">
        <v>1494.98</v>
      </c>
      <c r="S90" s="3">
        <v>1494.98</v>
      </c>
      <c r="T90" s="3">
        <v>612.01</v>
      </c>
    </row>
    <row r="91" spans="1:20" outlineLevel="2" x14ac:dyDescent="0.2">
      <c r="A91" s="2" t="s">
        <v>0</v>
      </c>
      <c r="B91" s="2" t="s">
        <v>148</v>
      </c>
      <c r="C91" s="2" t="s">
        <v>2</v>
      </c>
      <c r="D91" s="2" t="s">
        <v>3</v>
      </c>
      <c r="E91" s="2" t="s">
        <v>205</v>
      </c>
      <c r="F91" s="2" t="s">
        <v>301</v>
      </c>
      <c r="G91" s="2" t="s">
        <v>153</v>
      </c>
      <c r="H91" s="2" t="s">
        <v>154</v>
      </c>
      <c r="I91" s="2" t="s">
        <v>7</v>
      </c>
      <c r="J91" s="2" t="s">
        <v>155</v>
      </c>
      <c r="K91" s="3">
        <v>818992.12</v>
      </c>
      <c r="L91" s="3">
        <v>-16517.400000000001</v>
      </c>
      <c r="M91" s="3">
        <v>0</v>
      </c>
      <c r="N91" s="3">
        <v>802474.72</v>
      </c>
      <c r="O91" s="3">
        <v>0</v>
      </c>
      <c r="P91" s="3">
        <v>722368.08</v>
      </c>
      <c r="Q91" s="3">
        <v>680420.87</v>
      </c>
      <c r="R91" s="3">
        <v>80106.64</v>
      </c>
      <c r="S91" s="3">
        <v>122053.85</v>
      </c>
      <c r="T91" s="3">
        <v>80106.64</v>
      </c>
    </row>
    <row r="92" spans="1:20" outlineLevel="2" x14ac:dyDescent="0.2">
      <c r="A92" s="2" t="s">
        <v>0</v>
      </c>
      <c r="B92" s="2" t="s">
        <v>148</v>
      </c>
      <c r="C92" s="2" t="s">
        <v>2</v>
      </c>
      <c r="D92" s="2" t="s">
        <v>3</v>
      </c>
      <c r="E92" s="2" t="s">
        <v>205</v>
      </c>
      <c r="F92" s="2" t="s">
        <v>301</v>
      </c>
      <c r="G92" s="2" t="s">
        <v>156</v>
      </c>
      <c r="H92" s="2" t="s">
        <v>157</v>
      </c>
      <c r="I92" s="2" t="s">
        <v>7</v>
      </c>
      <c r="J92" s="2" t="s">
        <v>158</v>
      </c>
      <c r="K92" s="3">
        <v>207578.45</v>
      </c>
      <c r="L92" s="3">
        <v>25165.83</v>
      </c>
      <c r="M92" s="3">
        <v>0</v>
      </c>
      <c r="N92" s="3">
        <v>232744.28</v>
      </c>
      <c r="O92" s="3">
        <v>0</v>
      </c>
      <c r="P92" s="3">
        <v>161605.59</v>
      </c>
      <c r="Q92" s="3">
        <v>161286.71</v>
      </c>
      <c r="R92" s="3">
        <v>71138.69</v>
      </c>
      <c r="S92" s="3">
        <v>71457.570000000007</v>
      </c>
      <c r="T92" s="3">
        <v>71138.69</v>
      </c>
    </row>
    <row r="93" spans="1:20" outlineLevel="2" x14ac:dyDescent="0.2">
      <c r="A93" s="2" t="s">
        <v>0</v>
      </c>
      <c r="B93" s="2" t="s">
        <v>148</v>
      </c>
      <c r="C93" s="2" t="s">
        <v>2</v>
      </c>
      <c r="D93" s="2" t="s">
        <v>3</v>
      </c>
      <c r="E93" s="2" t="s">
        <v>205</v>
      </c>
      <c r="F93" s="2" t="s">
        <v>301</v>
      </c>
      <c r="G93" s="2" t="s">
        <v>159</v>
      </c>
      <c r="H93" s="2" t="s">
        <v>160</v>
      </c>
      <c r="I93" s="2" t="s">
        <v>7</v>
      </c>
      <c r="J93" s="2" t="s">
        <v>161</v>
      </c>
      <c r="K93" s="3">
        <v>261424.91</v>
      </c>
      <c r="L93" s="3">
        <v>-134911.32999999999</v>
      </c>
      <c r="M93" s="3">
        <v>0</v>
      </c>
      <c r="N93" s="3">
        <v>126513.58</v>
      </c>
      <c r="O93" s="3">
        <v>0</v>
      </c>
      <c r="P93" s="3">
        <v>126513.58</v>
      </c>
      <c r="Q93" s="3">
        <v>115598.29</v>
      </c>
      <c r="R93" s="3">
        <v>0</v>
      </c>
      <c r="S93" s="3">
        <v>10915.29</v>
      </c>
      <c r="T93" s="3">
        <v>0</v>
      </c>
    </row>
    <row r="94" spans="1:20" outlineLevel="1" x14ac:dyDescent="0.2">
      <c r="A94" s="4" t="s">
        <v>98</v>
      </c>
      <c r="B94" s="4" t="s">
        <v>98</v>
      </c>
      <c r="C94" s="4" t="s">
        <v>98</v>
      </c>
      <c r="D94" s="4" t="s">
        <v>98</v>
      </c>
      <c r="E94" s="4" t="s">
        <v>205</v>
      </c>
      <c r="F94" s="4" t="s">
        <v>98</v>
      </c>
      <c r="G94" s="4" t="s">
        <v>98</v>
      </c>
      <c r="H94" s="4" t="s">
        <v>98</v>
      </c>
      <c r="I94" s="4" t="s">
        <v>98</v>
      </c>
      <c r="J94" s="4" t="s">
        <v>98</v>
      </c>
      <c r="K94" s="5">
        <v>1304795.48</v>
      </c>
      <c r="L94" s="5">
        <v>-91979.39</v>
      </c>
      <c r="M94" s="5">
        <v>0</v>
      </c>
      <c r="N94" s="5">
        <v>1212816.0900000001</v>
      </c>
      <c r="O94" s="5">
        <v>882.97</v>
      </c>
      <c r="P94" s="5">
        <v>1043275.78</v>
      </c>
      <c r="Q94" s="5">
        <v>990094.4</v>
      </c>
      <c r="R94" s="5">
        <v>169540.31</v>
      </c>
      <c r="S94" s="5">
        <v>222721.69</v>
      </c>
      <c r="T94" s="5">
        <v>168657.34</v>
      </c>
    </row>
    <row r="95" spans="1:20" outlineLevel="2" x14ac:dyDescent="0.2">
      <c r="A95" s="2" t="s">
        <v>0</v>
      </c>
      <c r="B95" s="2" t="s">
        <v>209</v>
      </c>
      <c r="C95" s="2" t="s">
        <v>2</v>
      </c>
      <c r="D95" s="2" t="s">
        <v>3</v>
      </c>
      <c r="E95" s="2" t="s">
        <v>210</v>
      </c>
      <c r="F95" s="2" t="s">
        <v>302</v>
      </c>
      <c r="G95" s="2" t="s">
        <v>211</v>
      </c>
      <c r="H95" s="2" t="s">
        <v>212</v>
      </c>
      <c r="I95" s="2" t="s">
        <v>7</v>
      </c>
      <c r="J95" s="2" t="s">
        <v>213</v>
      </c>
      <c r="K95" s="3">
        <v>6000</v>
      </c>
      <c r="L95" s="3">
        <v>0</v>
      </c>
      <c r="M95" s="3">
        <v>0</v>
      </c>
      <c r="N95" s="3">
        <v>6000</v>
      </c>
      <c r="O95" s="3">
        <v>0</v>
      </c>
      <c r="P95" s="3">
        <v>5997.6</v>
      </c>
      <c r="Q95" s="3">
        <v>5997.6</v>
      </c>
      <c r="R95" s="3">
        <v>2.4</v>
      </c>
      <c r="S95" s="3">
        <v>2.4</v>
      </c>
      <c r="T95" s="3">
        <v>2.4</v>
      </c>
    </row>
    <row r="96" spans="1:20" outlineLevel="2" x14ac:dyDescent="0.2">
      <c r="A96" s="2" t="s">
        <v>0</v>
      </c>
      <c r="B96" s="2" t="s">
        <v>209</v>
      </c>
      <c r="C96" s="2" t="s">
        <v>2</v>
      </c>
      <c r="D96" s="2" t="s">
        <v>3</v>
      </c>
      <c r="E96" s="2" t="s">
        <v>210</v>
      </c>
      <c r="F96" s="2" t="s">
        <v>302</v>
      </c>
      <c r="G96" s="2" t="s">
        <v>214</v>
      </c>
      <c r="H96" s="2" t="s">
        <v>215</v>
      </c>
      <c r="I96" s="2" t="s">
        <v>7</v>
      </c>
      <c r="J96" s="2" t="s">
        <v>216</v>
      </c>
      <c r="K96" s="3">
        <v>15000</v>
      </c>
      <c r="L96" s="3">
        <v>0</v>
      </c>
      <c r="M96" s="3">
        <v>0</v>
      </c>
      <c r="N96" s="3">
        <v>15000</v>
      </c>
      <c r="O96" s="3">
        <v>0</v>
      </c>
      <c r="P96" s="3">
        <v>10214.4</v>
      </c>
      <c r="Q96" s="3">
        <v>10214.4</v>
      </c>
      <c r="R96" s="3">
        <v>4785.6000000000004</v>
      </c>
      <c r="S96" s="3">
        <v>4785.6000000000004</v>
      </c>
      <c r="T96" s="3">
        <v>4785.6000000000004</v>
      </c>
    </row>
    <row r="97" spans="1:20" outlineLevel="2" x14ac:dyDescent="0.2">
      <c r="A97" s="2" t="s">
        <v>0</v>
      </c>
      <c r="B97" s="2" t="s">
        <v>209</v>
      </c>
      <c r="C97" s="2" t="s">
        <v>2</v>
      </c>
      <c r="D97" s="2" t="s">
        <v>3</v>
      </c>
      <c r="E97" s="2" t="s">
        <v>210</v>
      </c>
      <c r="F97" s="2" t="s">
        <v>302</v>
      </c>
      <c r="G97" s="2" t="s">
        <v>217</v>
      </c>
      <c r="H97" s="2" t="s">
        <v>218</v>
      </c>
      <c r="I97" s="2" t="s">
        <v>7</v>
      </c>
      <c r="J97" s="2" t="s">
        <v>219</v>
      </c>
      <c r="K97" s="3">
        <v>6000</v>
      </c>
      <c r="L97" s="3">
        <v>0</v>
      </c>
      <c r="M97" s="3">
        <v>0</v>
      </c>
      <c r="N97" s="3">
        <v>6000</v>
      </c>
      <c r="O97" s="3">
        <v>0</v>
      </c>
      <c r="P97" s="3">
        <v>6000</v>
      </c>
      <c r="Q97" s="3">
        <v>6000</v>
      </c>
      <c r="R97" s="3">
        <v>0</v>
      </c>
      <c r="S97" s="3">
        <v>0</v>
      </c>
      <c r="T97" s="3">
        <v>0</v>
      </c>
    </row>
    <row r="98" spans="1:20" outlineLevel="1" x14ac:dyDescent="0.2">
      <c r="A98" s="4" t="s">
        <v>98</v>
      </c>
      <c r="B98" s="4" t="s">
        <v>98</v>
      </c>
      <c r="C98" s="4" t="s">
        <v>98</v>
      </c>
      <c r="D98" s="4" t="s">
        <v>98</v>
      </c>
      <c r="E98" s="4" t="s">
        <v>210</v>
      </c>
      <c r="F98" s="4" t="s">
        <v>98</v>
      </c>
      <c r="G98" s="4" t="s">
        <v>98</v>
      </c>
      <c r="H98" s="4" t="s">
        <v>98</v>
      </c>
      <c r="I98" s="4" t="s">
        <v>98</v>
      </c>
      <c r="J98" s="4" t="s">
        <v>98</v>
      </c>
      <c r="K98" s="5">
        <v>27000</v>
      </c>
      <c r="L98" s="5">
        <v>0</v>
      </c>
      <c r="M98" s="5">
        <v>0</v>
      </c>
      <c r="N98" s="5">
        <v>27000</v>
      </c>
      <c r="O98" s="5">
        <v>0</v>
      </c>
      <c r="P98" s="5">
        <v>22212</v>
      </c>
      <c r="Q98" s="5">
        <v>22212</v>
      </c>
      <c r="R98" s="5">
        <v>4788</v>
      </c>
      <c r="S98" s="5">
        <v>4788</v>
      </c>
      <c r="T98" s="5">
        <v>4788</v>
      </c>
    </row>
    <row r="99" spans="1:20" outlineLevel="2" x14ac:dyDescent="0.2">
      <c r="A99" s="2" t="s">
        <v>0</v>
      </c>
      <c r="B99" s="2" t="s">
        <v>220</v>
      </c>
      <c r="C99" s="2" t="s">
        <v>2</v>
      </c>
      <c r="D99" s="2" t="s">
        <v>3</v>
      </c>
      <c r="E99" s="2" t="s">
        <v>221</v>
      </c>
      <c r="F99" s="2" t="s">
        <v>303</v>
      </c>
      <c r="G99" s="2" t="s">
        <v>178</v>
      </c>
      <c r="H99" s="2" t="s">
        <v>179</v>
      </c>
      <c r="I99" s="2" t="s">
        <v>7</v>
      </c>
      <c r="J99" s="2" t="s">
        <v>222</v>
      </c>
      <c r="K99" s="3">
        <v>105840.96000000001</v>
      </c>
      <c r="L99" s="3">
        <v>0</v>
      </c>
      <c r="M99" s="3">
        <v>0</v>
      </c>
      <c r="N99" s="3">
        <v>105840.96000000001</v>
      </c>
      <c r="O99" s="3">
        <v>0</v>
      </c>
      <c r="P99" s="3">
        <v>103101.68</v>
      </c>
      <c r="Q99" s="3">
        <v>103101.68</v>
      </c>
      <c r="R99" s="3">
        <v>2739.28</v>
      </c>
      <c r="S99" s="3">
        <v>2739.28</v>
      </c>
      <c r="T99" s="3">
        <v>2739.28</v>
      </c>
    </row>
    <row r="100" spans="1:20" outlineLevel="2" x14ac:dyDescent="0.2">
      <c r="A100" s="2" t="s">
        <v>0</v>
      </c>
      <c r="B100" s="2" t="s">
        <v>220</v>
      </c>
      <c r="C100" s="2" t="s">
        <v>2</v>
      </c>
      <c r="D100" s="2" t="s">
        <v>3</v>
      </c>
      <c r="E100" s="2" t="s">
        <v>221</v>
      </c>
      <c r="F100" s="2" t="s">
        <v>303</v>
      </c>
      <c r="G100" s="2" t="s">
        <v>187</v>
      </c>
      <c r="H100" s="2" t="s">
        <v>49</v>
      </c>
      <c r="I100" s="2" t="s">
        <v>7</v>
      </c>
      <c r="J100" s="2" t="s">
        <v>223</v>
      </c>
      <c r="K100" s="3">
        <v>3000</v>
      </c>
      <c r="L100" s="3">
        <v>0</v>
      </c>
      <c r="M100" s="3">
        <v>0</v>
      </c>
      <c r="N100" s="3">
        <v>3000</v>
      </c>
      <c r="O100" s="3">
        <v>0</v>
      </c>
      <c r="P100" s="3">
        <v>3000</v>
      </c>
      <c r="Q100" s="3">
        <v>3000</v>
      </c>
      <c r="R100" s="3">
        <v>0</v>
      </c>
      <c r="S100" s="3">
        <v>0</v>
      </c>
      <c r="T100" s="3">
        <v>0</v>
      </c>
    </row>
    <row r="101" spans="1:20" outlineLevel="1" x14ac:dyDescent="0.2">
      <c r="A101" s="4" t="s">
        <v>98</v>
      </c>
      <c r="B101" s="4" t="s">
        <v>98</v>
      </c>
      <c r="C101" s="4" t="s">
        <v>98</v>
      </c>
      <c r="D101" s="4" t="s">
        <v>98</v>
      </c>
      <c r="E101" s="4" t="s">
        <v>221</v>
      </c>
      <c r="F101" s="4" t="s">
        <v>98</v>
      </c>
      <c r="G101" s="4" t="s">
        <v>98</v>
      </c>
      <c r="H101" s="4" t="s">
        <v>98</v>
      </c>
      <c r="I101" s="4" t="s">
        <v>98</v>
      </c>
      <c r="J101" s="4" t="s">
        <v>98</v>
      </c>
      <c r="K101" s="5">
        <v>108840.96000000001</v>
      </c>
      <c r="L101" s="5">
        <v>0</v>
      </c>
      <c r="M101" s="5">
        <v>0</v>
      </c>
      <c r="N101" s="5">
        <v>108840.96000000001</v>
      </c>
      <c r="O101" s="5">
        <v>0</v>
      </c>
      <c r="P101" s="5">
        <v>106101.68</v>
      </c>
      <c r="Q101" s="5">
        <v>106101.68</v>
      </c>
      <c r="R101" s="5">
        <v>2739.28</v>
      </c>
      <c r="S101" s="5">
        <v>2739.28</v>
      </c>
      <c r="T101" s="5">
        <v>2739.28</v>
      </c>
    </row>
    <row r="102" spans="1:20" outlineLevel="2" x14ac:dyDescent="0.2">
      <c r="A102" s="2" t="s">
        <v>0</v>
      </c>
      <c r="B102" s="2" t="s">
        <v>224</v>
      </c>
      <c r="C102" s="2" t="s">
        <v>2</v>
      </c>
      <c r="D102" s="2" t="s">
        <v>3</v>
      </c>
      <c r="E102" s="2" t="s">
        <v>225</v>
      </c>
      <c r="F102" s="2" t="s">
        <v>304</v>
      </c>
      <c r="G102" s="2" t="s">
        <v>214</v>
      </c>
      <c r="H102" s="2" t="s">
        <v>215</v>
      </c>
      <c r="I102" s="2" t="s">
        <v>7</v>
      </c>
      <c r="J102" s="2" t="s">
        <v>226</v>
      </c>
      <c r="K102" s="3">
        <v>12500</v>
      </c>
      <c r="L102" s="3">
        <v>0</v>
      </c>
      <c r="M102" s="3">
        <v>0</v>
      </c>
      <c r="N102" s="3">
        <v>12500</v>
      </c>
      <c r="O102" s="3">
        <v>0</v>
      </c>
      <c r="P102" s="3">
        <v>10169.6</v>
      </c>
      <c r="Q102" s="3">
        <v>10169.6</v>
      </c>
      <c r="R102" s="3">
        <v>2330.4</v>
      </c>
      <c r="S102" s="3">
        <v>2330.4</v>
      </c>
      <c r="T102" s="3">
        <v>2330.4</v>
      </c>
    </row>
    <row r="103" spans="1:20" outlineLevel="2" x14ac:dyDescent="0.2">
      <c r="A103" s="2" t="s">
        <v>0</v>
      </c>
      <c r="B103" s="2" t="s">
        <v>224</v>
      </c>
      <c r="C103" s="2" t="s">
        <v>2</v>
      </c>
      <c r="D103" s="2" t="s">
        <v>3</v>
      </c>
      <c r="E103" s="2" t="s">
        <v>225</v>
      </c>
      <c r="F103" s="2" t="s">
        <v>304</v>
      </c>
      <c r="G103" s="2" t="s">
        <v>217</v>
      </c>
      <c r="H103" s="2" t="s">
        <v>218</v>
      </c>
      <c r="I103" s="2" t="s">
        <v>7</v>
      </c>
      <c r="J103" s="2" t="s">
        <v>227</v>
      </c>
      <c r="K103" s="3">
        <v>2500</v>
      </c>
      <c r="L103" s="3">
        <v>0</v>
      </c>
      <c r="M103" s="3">
        <v>0</v>
      </c>
      <c r="N103" s="3">
        <v>2500</v>
      </c>
      <c r="O103" s="3">
        <v>0</v>
      </c>
      <c r="P103" s="3">
        <v>2495.5</v>
      </c>
      <c r="Q103" s="3">
        <v>2495.5</v>
      </c>
      <c r="R103" s="3">
        <v>4.5</v>
      </c>
      <c r="S103" s="3">
        <v>4.5</v>
      </c>
      <c r="T103" s="3">
        <v>4.5</v>
      </c>
    </row>
    <row r="104" spans="1:20" outlineLevel="1" x14ac:dyDescent="0.2">
      <c r="A104" s="4" t="s">
        <v>98</v>
      </c>
      <c r="B104" s="4" t="s">
        <v>98</v>
      </c>
      <c r="C104" s="4" t="s">
        <v>98</v>
      </c>
      <c r="D104" s="4" t="s">
        <v>98</v>
      </c>
      <c r="E104" s="4" t="s">
        <v>225</v>
      </c>
      <c r="F104" s="4" t="s">
        <v>98</v>
      </c>
      <c r="G104" s="4" t="s">
        <v>98</v>
      </c>
      <c r="H104" s="4" t="s">
        <v>98</v>
      </c>
      <c r="I104" s="4" t="s">
        <v>98</v>
      </c>
      <c r="J104" s="4" t="s">
        <v>98</v>
      </c>
      <c r="K104" s="5">
        <v>15000</v>
      </c>
      <c r="L104" s="5">
        <v>0</v>
      </c>
      <c r="M104" s="5">
        <v>0</v>
      </c>
      <c r="N104" s="5">
        <v>15000</v>
      </c>
      <c r="O104" s="5">
        <v>0</v>
      </c>
      <c r="P104" s="5">
        <v>12665.1</v>
      </c>
      <c r="Q104" s="5">
        <v>12665.1</v>
      </c>
      <c r="R104" s="5">
        <v>2334.9</v>
      </c>
      <c r="S104" s="5">
        <v>2334.9</v>
      </c>
      <c r="T104" s="5">
        <v>2334.9</v>
      </c>
    </row>
    <row r="105" spans="1:20" outlineLevel="2" x14ac:dyDescent="0.2">
      <c r="A105" s="2" t="s">
        <v>0</v>
      </c>
      <c r="B105" s="2" t="s">
        <v>228</v>
      </c>
      <c r="C105" s="2" t="s">
        <v>2</v>
      </c>
      <c r="D105" s="2" t="s">
        <v>3</v>
      </c>
      <c r="E105" s="2" t="s">
        <v>229</v>
      </c>
      <c r="F105" s="2" t="s">
        <v>305</v>
      </c>
      <c r="G105" s="2" t="s">
        <v>187</v>
      </c>
      <c r="H105" s="2" t="s">
        <v>49</v>
      </c>
      <c r="I105" s="2" t="s">
        <v>7</v>
      </c>
      <c r="J105" s="2" t="s">
        <v>230</v>
      </c>
      <c r="K105" s="3">
        <v>5174.3999999999996</v>
      </c>
      <c r="L105" s="3">
        <v>4241.9399999999996</v>
      </c>
      <c r="M105" s="3">
        <v>0</v>
      </c>
      <c r="N105" s="3">
        <v>9416.34</v>
      </c>
      <c r="O105" s="3">
        <v>0</v>
      </c>
      <c r="P105" s="3">
        <v>7846.95</v>
      </c>
      <c r="Q105" s="3">
        <v>7846.95</v>
      </c>
      <c r="R105" s="3">
        <v>1569.39</v>
      </c>
      <c r="S105" s="3">
        <v>1569.39</v>
      </c>
      <c r="T105" s="3">
        <v>1569.39</v>
      </c>
    </row>
    <row r="106" spans="1:20" outlineLevel="2" x14ac:dyDescent="0.2">
      <c r="A106" s="2" t="s">
        <v>0</v>
      </c>
      <c r="B106" s="2" t="s">
        <v>228</v>
      </c>
      <c r="C106" s="2" t="s">
        <v>2</v>
      </c>
      <c r="D106" s="2" t="s">
        <v>3</v>
      </c>
      <c r="E106" s="2" t="s">
        <v>229</v>
      </c>
      <c r="F106" s="2" t="s">
        <v>305</v>
      </c>
      <c r="G106" s="2" t="s">
        <v>214</v>
      </c>
      <c r="H106" s="2" t="s">
        <v>215</v>
      </c>
      <c r="I106" s="2" t="s">
        <v>7</v>
      </c>
      <c r="J106" s="2" t="s">
        <v>231</v>
      </c>
      <c r="K106" s="3">
        <v>38793.919999999998</v>
      </c>
      <c r="L106" s="3">
        <v>-4241.9399999999996</v>
      </c>
      <c r="M106" s="3">
        <v>0</v>
      </c>
      <c r="N106" s="3">
        <v>34551.980000000003</v>
      </c>
      <c r="O106" s="3">
        <v>3215.17</v>
      </c>
      <c r="P106" s="3">
        <v>21336.81</v>
      </c>
      <c r="Q106" s="3">
        <v>21336.81</v>
      </c>
      <c r="R106" s="3">
        <v>13215.17</v>
      </c>
      <c r="S106" s="3">
        <v>13215.17</v>
      </c>
      <c r="T106" s="3">
        <v>10000</v>
      </c>
    </row>
    <row r="107" spans="1:20" outlineLevel="1" x14ac:dyDescent="0.2">
      <c r="A107" s="4" t="s">
        <v>98</v>
      </c>
      <c r="B107" s="4" t="s">
        <v>98</v>
      </c>
      <c r="C107" s="4" t="s">
        <v>98</v>
      </c>
      <c r="D107" s="4" t="s">
        <v>98</v>
      </c>
      <c r="E107" s="4" t="s">
        <v>229</v>
      </c>
      <c r="F107" s="4" t="s">
        <v>98</v>
      </c>
      <c r="G107" s="4" t="s">
        <v>98</v>
      </c>
      <c r="H107" s="4" t="s">
        <v>98</v>
      </c>
      <c r="I107" s="4" t="s">
        <v>98</v>
      </c>
      <c r="J107" s="4" t="s">
        <v>98</v>
      </c>
      <c r="K107" s="5">
        <v>43968.32</v>
      </c>
      <c r="L107" s="5">
        <v>0</v>
      </c>
      <c r="M107" s="5">
        <v>0</v>
      </c>
      <c r="N107" s="5">
        <v>43968.32</v>
      </c>
      <c r="O107" s="5">
        <v>3215.17</v>
      </c>
      <c r="P107" s="5">
        <v>29183.759999999998</v>
      </c>
      <c r="Q107" s="5">
        <v>29183.759999999998</v>
      </c>
      <c r="R107" s="5">
        <v>14784.56</v>
      </c>
      <c r="S107" s="5">
        <v>14784.56</v>
      </c>
      <c r="T107" s="5">
        <v>11569.39</v>
      </c>
    </row>
    <row r="108" spans="1:20" outlineLevel="2" x14ac:dyDescent="0.2">
      <c r="A108" s="2" t="s">
        <v>0</v>
      </c>
      <c r="B108" s="2" t="s">
        <v>232</v>
      </c>
      <c r="C108" s="2" t="s">
        <v>2</v>
      </c>
      <c r="D108" s="2" t="s">
        <v>3</v>
      </c>
      <c r="E108" s="2" t="s">
        <v>233</v>
      </c>
      <c r="F108" s="2" t="s">
        <v>324</v>
      </c>
      <c r="G108" s="2" t="s">
        <v>178</v>
      </c>
      <c r="H108" s="2" t="s">
        <v>179</v>
      </c>
      <c r="I108" s="2" t="s">
        <v>7</v>
      </c>
      <c r="J108" s="2" t="s">
        <v>234</v>
      </c>
      <c r="K108" s="3">
        <v>5200</v>
      </c>
      <c r="L108" s="3">
        <v>0</v>
      </c>
      <c r="M108" s="3">
        <v>0</v>
      </c>
      <c r="N108" s="3">
        <v>5200</v>
      </c>
      <c r="O108" s="3">
        <v>0</v>
      </c>
      <c r="P108" s="3">
        <v>5200</v>
      </c>
      <c r="Q108" s="3">
        <v>5200</v>
      </c>
      <c r="R108" s="3">
        <v>0</v>
      </c>
      <c r="S108" s="3">
        <v>0</v>
      </c>
      <c r="T108" s="3">
        <v>0</v>
      </c>
    </row>
    <row r="109" spans="1:20" outlineLevel="2" x14ac:dyDescent="0.2">
      <c r="A109" s="2" t="s">
        <v>0</v>
      </c>
      <c r="B109" s="2" t="s">
        <v>232</v>
      </c>
      <c r="C109" s="2" t="s">
        <v>2</v>
      </c>
      <c r="D109" s="2" t="s">
        <v>3</v>
      </c>
      <c r="E109" s="2" t="s">
        <v>233</v>
      </c>
      <c r="F109" s="2" t="s">
        <v>324</v>
      </c>
      <c r="G109" s="2" t="s">
        <v>187</v>
      </c>
      <c r="H109" s="2" t="s">
        <v>49</v>
      </c>
      <c r="I109" s="2" t="s">
        <v>7</v>
      </c>
      <c r="J109" s="2" t="s">
        <v>235</v>
      </c>
      <c r="K109" s="3">
        <v>500</v>
      </c>
      <c r="L109" s="3">
        <v>0</v>
      </c>
      <c r="M109" s="3">
        <v>0</v>
      </c>
      <c r="N109" s="3">
        <v>500</v>
      </c>
      <c r="O109" s="3">
        <v>0</v>
      </c>
      <c r="P109" s="3">
        <v>500</v>
      </c>
      <c r="Q109" s="3">
        <v>500</v>
      </c>
      <c r="R109" s="3">
        <v>0</v>
      </c>
      <c r="S109" s="3">
        <v>0</v>
      </c>
      <c r="T109" s="3">
        <v>0</v>
      </c>
    </row>
    <row r="110" spans="1:20" outlineLevel="2" x14ac:dyDescent="0.2">
      <c r="A110" s="2" t="s">
        <v>0</v>
      </c>
      <c r="B110" s="2" t="s">
        <v>232</v>
      </c>
      <c r="C110" s="2" t="s">
        <v>2</v>
      </c>
      <c r="D110" s="2" t="s">
        <v>3</v>
      </c>
      <c r="E110" s="2" t="s">
        <v>233</v>
      </c>
      <c r="F110" s="2" t="s">
        <v>324</v>
      </c>
      <c r="G110" s="2" t="s">
        <v>189</v>
      </c>
      <c r="H110" s="2" t="s">
        <v>190</v>
      </c>
      <c r="I110" s="2" t="s">
        <v>7</v>
      </c>
      <c r="J110" s="2" t="s">
        <v>236</v>
      </c>
      <c r="K110" s="3">
        <v>3300</v>
      </c>
      <c r="L110" s="3">
        <v>0</v>
      </c>
      <c r="M110" s="3">
        <v>0</v>
      </c>
      <c r="N110" s="3">
        <v>3300</v>
      </c>
      <c r="O110" s="3">
        <v>0</v>
      </c>
      <c r="P110" s="3">
        <v>3277.12</v>
      </c>
      <c r="Q110" s="3">
        <v>3277.12</v>
      </c>
      <c r="R110" s="3">
        <v>22.88</v>
      </c>
      <c r="S110" s="3">
        <v>22.88</v>
      </c>
      <c r="T110" s="3">
        <v>22.88</v>
      </c>
    </row>
    <row r="111" spans="1:20" outlineLevel="1" x14ac:dyDescent="0.2">
      <c r="A111" s="4" t="s">
        <v>98</v>
      </c>
      <c r="B111" s="4" t="s">
        <v>98</v>
      </c>
      <c r="C111" s="4" t="s">
        <v>98</v>
      </c>
      <c r="D111" s="4" t="s">
        <v>98</v>
      </c>
      <c r="E111" s="4" t="s">
        <v>233</v>
      </c>
      <c r="F111" s="4" t="s">
        <v>98</v>
      </c>
      <c r="G111" s="4" t="s">
        <v>98</v>
      </c>
      <c r="H111" s="4" t="s">
        <v>98</v>
      </c>
      <c r="I111" s="4" t="s">
        <v>98</v>
      </c>
      <c r="J111" s="4" t="s">
        <v>98</v>
      </c>
      <c r="K111" s="5">
        <v>9000</v>
      </c>
      <c r="L111" s="5">
        <v>0</v>
      </c>
      <c r="M111" s="5">
        <v>0</v>
      </c>
      <c r="N111" s="5">
        <v>9000</v>
      </c>
      <c r="O111" s="5">
        <v>0</v>
      </c>
      <c r="P111" s="5">
        <v>8977.1200000000008</v>
      </c>
      <c r="Q111" s="5">
        <v>8977.1200000000008</v>
      </c>
      <c r="R111" s="5">
        <v>22.88</v>
      </c>
      <c r="S111" s="5">
        <v>22.88</v>
      </c>
      <c r="T111" s="5">
        <v>22.88</v>
      </c>
    </row>
    <row r="112" spans="1:20" outlineLevel="2" x14ac:dyDescent="0.2">
      <c r="A112" s="2" t="s">
        <v>0</v>
      </c>
      <c r="B112" s="2" t="s">
        <v>237</v>
      </c>
      <c r="C112" s="2" t="s">
        <v>2</v>
      </c>
      <c r="D112" s="2" t="s">
        <v>3</v>
      </c>
      <c r="E112" s="2" t="s">
        <v>238</v>
      </c>
      <c r="F112" s="2" t="s">
        <v>307</v>
      </c>
      <c r="G112" s="2" t="s">
        <v>239</v>
      </c>
      <c r="H112" s="2" t="s">
        <v>240</v>
      </c>
      <c r="I112" s="2" t="s">
        <v>7</v>
      </c>
      <c r="J112" s="2" t="s">
        <v>241</v>
      </c>
      <c r="K112" s="3">
        <v>1119.31</v>
      </c>
      <c r="L112" s="3">
        <v>0</v>
      </c>
      <c r="M112" s="3">
        <v>0</v>
      </c>
      <c r="N112" s="3">
        <v>1119.31</v>
      </c>
      <c r="O112" s="3">
        <v>1119.31</v>
      </c>
      <c r="P112" s="3">
        <v>0</v>
      </c>
      <c r="Q112" s="3">
        <v>0</v>
      </c>
      <c r="R112" s="3">
        <v>1119.31</v>
      </c>
      <c r="S112" s="3">
        <v>1119.31</v>
      </c>
      <c r="T112" s="3">
        <v>0</v>
      </c>
    </row>
    <row r="113" spans="1:20" outlineLevel="2" x14ac:dyDescent="0.2">
      <c r="A113" s="2" t="s">
        <v>0</v>
      </c>
      <c r="B113" s="2" t="s">
        <v>237</v>
      </c>
      <c r="C113" s="2" t="s">
        <v>2</v>
      </c>
      <c r="D113" s="2" t="s">
        <v>3</v>
      </c>
      <c r="E113" s="2" t="s">
        <v>238</v>
      </c>
      <c r="F113" s="2" t="s">
        <v>307</v>
      </c>
      <c r="G113" s="2" t="s">
        <v>178</v>
      </c>
      <c r="H113" s="2" t="s">
        <v>179</v>
      </c>
      <c r="I113" s="2" t="s">
        <v>7</v>
      </c>
      <c r="J113" s="2" t="s">
        <v>242</v>
      </c>
      <c r="K113" s="3">
        <v>901.7</v>
      </c>
      <c r="L113" s="3">
        <v>0</v>
      </c>
      <c r="M113" s="3">
        <v>0</v>
      </c>
      <c r="N113" s="3">
        <v>901.7</v>
      </c>
      <c r="O113" s="3">
        <v>0</v>
      </c>
      <c r="P113" s="3">
        <v>901.7</v>
      </c>
      <c r="Q113" s="3">
        <v>901.7</v>
      </c>
      <c r="R113" s="3">
        <v>0</v>
      </c>
      <c r="S113" s="3">
        <v>0</v>
      </c>
      <c r="T113" s="3">
        <v>0</v>
      </c>
    </row>
    <row r="114" spans="1:20" outlineLevel="2" x14ac:dyDescent="0.2">
      <c r="A114" s="2" t="s">
        <v>0</v>
      </c>
      <c r="B114" s="2" t="s">
        <v>237</v>
      </c>
      <c r="C114" s="2" t="s">
        <v>2</v>
      </c>
      <c r="D114" s="2" t="s">
        <v>3</v>
      </c>
      <c r="E114" s="2" t="s">
        <v>238</v>
      </c>
      <c r="F114" s="2" t="s">
        <v>307</v>
      </c>
      <c r="G114" s="2" t="s">
        <v>214</v>
      </c>
      <c r="H114" s="2" t="s">
        <v>215</v>
      </c>
      <c r="I114" s="2" t="s">
        <v>7</v>
      </c>
      <c r="J114" s="2" t="s">
        <v>243</v>
      </c>
      <c r="K114" s="3">
        <v>49248</v>
      </c>
      <c r="L114" s="3">
        <v>0</v>
      </c>
      <c r="M114" s="3">
        <v>0</v>
      </c>
      <c r="N114" s="3">
        <v>49248</v>
      </c>
      <c r="O114" s="3">
        <v>0</v>
      </c>
      <c r="P114" s="3">
        <v>20339.2</v>
      </c>
      <c r="Q114" s="3">
        <v>20339.2</v>
      </c>
      <c r="R114" s="3">
        <v>28908.799999999999</v>
      </c>
      <c r="S114" s="3">
        <v>28908.799999999999</v>
      </c>
      <c r="T114" s="3">
        <v>28908.799999999999</v>
      </c>
    </row>
    <row r="115" spans="1:20" outlineLevel="2" x14ac:dyDescent="0.2">
      <c r="A115" s="2" t="s">
        <v>0</v>
      </c>
      <c r="B115" s="2" t="s">
        <v>237</v>
      </c>
      <c r="C115" s="2" t="s">
        <v>2</v>
      </c>
      <c r="D115" s="2" t="s">
        <v>3</v>
      </c>
      <c r="E115" s="2" t="s">
        <v>238</v>
      </c>
      <c r="F115" s="2" t="s">
        <v>307</v>
      </c>
      <c r="G115" s="2" t="s">
        <v>244</v>
      </c>
      <c r="H115" s="2" t="s">
        <v>55</v>
      </c>
      <c r="I115" s="2" t="s">
        <v>7</v>
      </c>
      <c r="J115" s="2" t="s">
        <v>245</v>
      </c>
      <c r="K115" s="3">
        <v>221.17</v>
      </c>
      <c r="L115" s="3">
        <v>0</v>
      </c>
      <c r="M115" s="3">
        <v>0</v>
      </c>
      <c r="N115" s="3">
        <v>221.17</v>
      </c>
      <c r="O115" s="3">
        <v>0</v>
      </c>
      <c r="P115" s="3">
        <v>221</v>
      </c>
      <c r="Q115" s="3">
        <v>221</v>
      </c>
      <c r="R115" s="3">
        <v>0.17</v>
      </c>
      <c r="S115" s="3">
        <v>0.17</v>
      </c>
      <c r="T115" s="3">
        <v>0.17</v>
      </c>
    </row>
    <row r="116" spans="1:20" outlineLevel="2" x14ac:dyDescent="0.2">
      <c r="A116" s="2" t="s">
        <v>0</v>
      </c>
      <c r="B116" s="2" t="s">
        <v>237</v>
      </c>
      <c r="C116" s="2" t="s">
        <v>2</v>
      </c>
      <c r="D116" s="2" t="s">
        <v>3</v>
      </c>
      <c r="E116" s="2" t="s">
        <v>238</v>
      </c>
      <c r="F116" s="2" t="s">
        <v>307</v>
      </c>
      <c r="G116" s="2" t="s">
        <v>196</v>
      </c>
      <c r="H116" s="2" t="s">
        <v>197</v>
      </c>
      <c r="I116" s="2" t="s">
        <v>7</v>
      </c>
      <c r="J116" s="2" t="s">
        <v>246</v>
      </c>
      <c r="K116" s="3">
        <v>304.89</v>
      </c>
      <c r="L116" s="3">
        <v>0</v>
      </c>
      <c r="M116" s="3">
        <v>0</v>
      </c>
      <c r="N116" s="3">
        <v>304.89</v>
      </c>
      <c r="O116" s="3">
        <v>0</v>
      </c>
      <c r="P116" s="3">
        <v>274.74</v>
      </c>
      <c r="Q116" s="3">
        <v>274.74</v>
      </c>
      <c r="R116" s="3">
        <v>30.15</v>
      </c>
      <c r="S116" s="3">
        <v>30.15</v>
      </c>
      <c r="T116" s="3">
        <v>30.15</v>
      </c>
    </row>
    <row r="117" spans="1:20" outlineLevel="1" x14ac:dyDescent="0.2">
      <c r="A117" s="4" t="s">
        <v>98</v>
      </c>
      <c r="B117" s="4" t="s">
        <v>98</v>
      </c>
      <c r="C117" s="4" t="s">
        <v>98</v>
      </c>
      <c r="D117" s="4" t="s">
        <v>98</v>
      </c>
      <c r="E117" s="4" t="s">
        <v>238</v>
      </c>
      <c r="F117" s="4" t="s">
        <v>98</v>
      </c>
      <c r="G117" s="4" t="s">
        <v>98</v>
      </c>
      <c r="H117" s="4" t="s">
        <v>98</v>
      </c>
      <c r="I117" s="4" t="s">
        <v>98</v>
      </c>
      <c r="J117" s="4" t="s">
        <v>98</v>
      </c>
      <c r="K117" s="5">
        <v>51795.07</v>
      </c>
      <c r="L117" s="5">
        <v>0</v>
      </c>
      <c r="M117" s="5">
        <v>0</v>
      </c>
      <c r="N117" s="5">
        <v>51795.07</v>
      </c>
      <c r="O117" s="5">
        <v>1119.31</v>
      </c>
      <c r="P117" s="5">
        <v>21736.639999999999</v>
      </c>
      <c r="Q117" s="5">
        <v>21736.639999999999</v>
      </c>
      <c r="R117" s="5">
        <v>30058.43</v>
      </c>
      <c r="S117" s="5">
        <v>30058.43</v>
      </c>
      <c r="T117" s="5">
        <v>28939.119999999999</v>
      </c>
    </row>
    <row r="118" spans="1:20" outlineLevel="2" x14ac:dyDescent="0.2">
      <c r="A118" s="2" t="s">
        <v>0</v>
      </c>
      <c r="B118" s="2" t="s">
        <v>237</v>
      </c>
      <c r="C118" s="2" t="s">
        <v>2</v>
      </c>
      <c r="D118" s="2" t="s">
        <v>3</v>
      </c>
      <c r="E118" s="2" t="s">
        <v>247</v>
      </c>
      <c r="F118" s="2" t="s">
        <v>308</v>
      </c>
      <c r="G118" s="2" t="s">
        <v>239</v>
      </c>
      <c r="H118" s="2" t="s">
        <v>240</v>
      </c>
      <c r="I118" s="2" t="s">
        <v>7</v>
      </c>
      <c r="J118" s="2" t="s">
        <v>241</v>
      </c>
      <c r="K118" s="3">
        <v>11046.78</v>
      </c>
      <c r="L118" s="3">
        <v>0</v>
      </c>
      <c r="M118" s="3">
        <v>0</v>
      </c>
      <c r="N118" s="3">
        <v>11046.78</v>
      </c>
      <c r="O118" s="3">
        <v>11046.78</v>
      </c>
      <c r="P118" s="3">
        <v>0</v>
      </c>
      <c r="Q118" s="3">
        <v>0</v>
      </c>
      <c r="R118" s="3">
        <v>11046.78</v>
      </c>
      <c r="S118" s="3">
        <v>11046.78</v>
      </c>
      <c r="T118" s="3">
        <v>0</v>
      </c>
    </row>
    <row r="119" spans="1:20" outlineLevel="2" x14ac:dyDescent="0.2">
      <c r="A119" s="2" t="s">
        <v>0</v>
      </c>
      <c r="B119" s="2" t="s">
        <v>237</v>
      </c>
      <c r="C119" s="2" t="s">
        <v>2</v>
      </c>
      <c r="D119" s="2" t="s">
        <v>3</v>
      </c>
      <c r="E119" s="2" t="s">
        <v>247</v>
      </c>
      <c r="F119" s="2" t="s">
        <v>308</v>
      </c>
      <c r="G119" s="2" t="s">
        <v>178</v>
      </c>
      <c r="H119" s="2" t="s">
        <v>179</v>
      </c>
      <c r="I119" s="2" t="s">
        <v>7</v>
      </c>
      <c r="J119" s="2" t="s">
        <v>242</v>
      </c>
      <c r="K119" s="3">
        <v>11513.58</v>
      </c>
      <c r="L119" s="3">
        <v>0</v>
      </c>
      <c r="M119" s="3">
        <v>0</v>
      </c>
      <c r="N119" s="3">
        <v>11513.58</v>
      </c>
      <c r="O119" s="3">
        <v>0</v>
      </c>
      <c r="P119" s="3">
        <v>11513.58</v>
      </c>
      <c r="Q119" s="3">
        <v>11513.58</v>
      </c>
      <c r="R119" s="3">
        <v>0</v>
      </c>
      <c r="S119" s="3">
        <v>0</v>
      </c>
      <c r="T119" s="3">
        <v>0</v>
      </c>
    </row>
    <row r="120" spans="1:20" outlineLevel="2" x14ac:dyDescent="0.2">
      <c r="A120" s="2" t="s">
        <v>0</v>
      </c>
      <c r="B120" s="2" t="s">
        <v>237</v>
      </c>
      <c r="C120" s="2" t="s">
        <v>2</v>
      </c>
      <c r="D120" s="2" t="s">
        <v>3</v>
      </c>
      <c r="E120" s="2" t="s">
        <v>247</v>
      </c>
      <c r="F120" s="2" t="s">
        <v>308</v>
      </c>
      <c r="G120" s="2" t="s">
        <v>196</v>
      </c>
      <c r="H120" s="2" t="s">
        <v>197</v>
      </c>
      <c r="I120" s="2" t="s">
        <v>7</v>
      </c>
      <c r="J120" s="2" t="s">
        <v>246</v>
      </c>
      <c r="K120" s="3">
        <v>928.45</v>
      </c>
      <c r="L120" s="3">
        <v>0</v>
      </c>
      <c r="M120" s="3">
        <v>0</v>
      </c>
      <c r="N120" s="3">
        <v>928.45</v>
      </c>
      <c r="O120" s="3">
        <v>0</v>
      </c>
      <c r="P120" s="3">
        <v>874.39</v>
      </c>
      <c r="Q120" s="3">
        <v>874.39</v>
      </c>
      <c r="R120" s="3">
        <v>54.06</v>
      </c>
      <c r="S120" s="3">
        <v>54.06</v>
      </c>
      <c r="T120" s="3">
        <v>54.06</v>
      </c>
    </row>
    <row r="121" spans="1:20" outlineLevel="1" x14ac:dyDescent="0.2">
      <c r="A121" s="4" t="s">
        <v>98</v>
      </c>
      <c r="B121" s="4" t="s">
        <v>98</v>
      </c>
      <c r="C121" s="4" t="s">
        <v>98</v>
      </c>
      <c r="D121" s="4" t="s">
        <v>98</v>
      </c>
      <c r="E121" s="4" t="s">
        <v>247</v>
      </c>
      <c r="F121" s="4" t="s">
        <v>98</v>
      </c>
      <c r="G121" s="4" t="s">
        <v>98</v>
      </c>
      <c r="H121" s="4" t="s">
        <v>98</v>
      </c>
      <c r="I121" s="4" t="s">
        <v>98</v>
      </c>
      <c r="J121" s="4" t="s">
        <v>98</v>
      </c>
      <c r="K121" s="5">
        <v>23488.81</v>
      </c>
      <c r="L121" s="5">
        <v>0</v>
      </c>
      <c r="M121" s="5">
        <v>0</v>
      </c>
      <c r="N121" s="5">
        <v>23488.81</v>
      </c>
      <c r="O121" s="5">
        <v>11046.78</v>
      </c>
      <c r="P121" s="5">
        <v>12387.97</v>
      </c>
      <c r="Q121" s="5">
        <v>12387.97</v>
      </c>
      <c r="R121" s="5">
        <v>11100.84</v>
      </c>
      <c r="S121" s="5">
        <v>11100.84</v>
      </c>
      <c r="T121" s="5">
        <v>54.06</v>
      </c>
    </row>
    <row r="122" spans="1:20" outlineLevel="2" x14ac:dyDescent="0.2">
      <c r="A122" s="2" t="s">
        <v>0</v>
      </c>
      <c r="B122" s="2" t="s">
        <v>248</v>
      </c>
      <c r="C122" s="2" t="s">
        <v>2</v>
      </c>
      <c r="D122" s="2" t="s">
        <v>3</v>
      </c>
      <c r="E122" s="2" t="s">
        <v>249</v>
      </c>
      <c r="F122" s="2" t="s">
        <v>309</v>
      </c>
      <c r="G122" s="2" t="s">
        <v>239</v>
      </c>
      <c r="H122" s="2" t="s">
        <v>240</v>
      </c>
      <c r="I122" s="2" t="s">
        <v>7</v>
      </c>
      <c r="J122" s="2" t="s">
        <v>250</v>
      </c>
      <c r="K122" s="3">
        <v>7729.56</v>
      </c>
      <c r="L122" s="3">
        <v>0</v>
      </c>
      <c r="M122" s="3">
        <v>0</v>
      </c>
      <c r="N122" s="3">
        <v>7729.56</v>
      </c>
      <c r="O122" s="3">
        <v>7729.56</v>
      </c>
      <c r="P122" s="3">
        <v>0</v>
      </c>
      <c r="Q122" s="3">
        <v>0</v>
      </c>
      <c r="R122" s="3">
        <v>7729.56</v>
      </c>
      <c r="S122" s="3">
        <v>7729.56</v>
      </c>
      <c r="T122" s="3">
        <v>0</v>
      </c>
    </row>
    <row r="123" spans="1:20" outlineLevel="2" x14ac:dyDescent="0.2">
      <c r="A123" s="2" t="s">
        <v>0</v>
      </c>
      <c r="B123" s="2" t="s">
        <v>248</v>
      </c>
      <c r="C123" s="2" t="s">
        <v>2</v>
      </c>
      <c r="D123" s="2" t="s">
        <v>3</v>
      </c>
      <c r="E123" s="2" t="s">
        <v>249</v>
      </c>
      <c r="F123" s="2" t="s">
        <v>309</v>
      </c>
      <c r="G123" s="2" t="s">
        <v>178</v>
      </c>
      <c r="H123" s="2" t="s">
        <v>179</v>
      </c>
      <c r="I123" s="2" t="s">
        <v>7</v>
      </c>
      <c r="J123" s="2" t="s">
        <v>251</v>
      </c>
      <c r="K123" s="3">
        <v>1335.85</v>
      </c>
      <c r="L123" s="3">
        <v>0</v>
      </c>
      <c r="M123" s="3">
        <v>0</v>
      </c>
      <c r="N123" s="3">
        <v>1335.85</v>
      </c>
      <c r="O123" s="3">
        <v>0</v>
      </c>
      <c r="P123" s="3">
        <v>1335.85</v>
      </c>
      <c r="Q123" s="3">
        <v>1335.85</v>
      </c>
      <c r="R123" s="3">
        <v>0</v>
      </c>
      <c r="S123" s="3">
        <v>0</v>
      </c>
      <c r="T123" s="3">
        <v>0</v>
      </c>
    </row>
    <row r="124" spans="1:20" outlineLevel="2" x14ac:dyDescent="0.2">
      <c r="A124" s="2" t="s">
        <v>0</v>
      </c>
      <c r="B124" s="2" t="s">
        <v>248</v>
      </c>
      <c r="C124" s="2" t="s">
        <v>2</v>
      </c>
      <c r="D124" s="2" t="s">
        <v>3</v>
      </c>
      <c r="E124" s="2" t="s">
        <v>249</v>
      </c>
      <c r="F124" s="2" t="s">
        <v>309</v>
      </c>
      <c r="G124" s="2" t="s">
        <v>187</v>
      </c>
      <c r="H124" s="2" t="s">
        <v>49</v>
      </c>
      <c r="I124" s="2" t="s">
        <v>7</v>
      </c>
      <c r="J124" s="2" t="s">
        <v>252</v>
      </c>
      <c r="K124" s="3">
        <v>12506.1</v>
      </c>
      <c r="L124" s="3">
        <v>0</v>
      </c>
      <c r="M124" s="3">
        <v>0</v>
      </c>
      <c r="N124" s="3">
        <v>12506.1</v>
      </c>
      <c r="O124" s="3">
        <v>0</v>
      </c>
      <c r="P124" s="3">
        <v>10985.73</v>
      </c>
      <c r="Q124" s="3">
        <v>10985.73</v>
      </c>
      <c r="R124" s="3">
        <v>1520.37</v>
      </c>
      <c r="S124" s="3">
        <v>1520.37</v>
      </c>
      <c r="T124" s="3">
        <v>1520.37</v>
      </c>
    </row>
    <row r="125" spans="1:20" outlineLevel="2" x14ac:dyDescent="0.2">
      <c r="A125" s="2" t="s">
        <v>0</v>
      </c>
      <c r="B125" s="2" t="s">
        <v>248</v>
      </c>
      <c r="C125" s="2" t="s">
        <v>2</v>
      </c>
      <c r="D125" s="2" t="s">
        <v>3</v>
      </c>
      <c r="E125" s="2" t="s">
        <v>249</v>
      </c>
      <c r="F125" s="2" t="s">
        <v>309</v>
      </c>
      <c r="G125" s="2" t="s">
        <v>244</v>
      </c>
      <c r="H125" s="2" t="s">
        <v>55</v>
      </c>
      <c r="I125" s="2" t="s">
        <v>7</v>
      </c>
      <c r="J125" s="2" t="s">
        <v>253</v>
      </c>
      <c r="K125" s="3">
        <v>222.22</v>
      </c>
      <c r="L125" s="3">
        <v>0</v>
      </c>
      <c r="M125" s="3">
        <v>0</v>
      </c>
      <c r="N125" s="3">
        <v>222.22</v>
      </c>
      <c r="O125" s="3">
        <v>0</v>
      </c>
      <c r="P125" s="3">
        <v>102.12</v>
      </c>
      <c r="Q125" s="3">
        <v>102.12</v>
      </c>
      <c r="R125" s="3">
        <v>120.1</v>
      </c>
      <c r="S125" s="3">
        <v>120.1</v>
      </c>
      <c r="T125" s="3">
        <v>120.1</v>
      </c>
    </row>
    <row r="126" spans="1:20" outlineLevel="1" x14ac:dyDescent="0.2">
      <c r="A126" s="4" t="s">
        <v>98</v>
      </c>
      <c r="B126" s="4" t="s">
        <v>98</v>
      </c>
      <c r="C126" s="4" t="s">
        <v>98</v>
      </c>
      <c r="D126" s="4" t="s">
        <v>98</v>
      </c>
      <c r="E126" s="4" t="s">
        <v>249</v>
      </c>
      <c r="F126" s="4" t="s">
        <v>98</v>
      </c>
      <c r="G126" s="4" t="s">
        <v>98</v>
      </c>
      <c r="H126" s="4" t="s">
        <v>98</v>
      </c>
      <c r="I126" s="4" t="s">
        <v>98</v>
      </c>
      <c r="J126" s="4" t="s">
        <v>98</v>
      </c>
      <c r="K126" s="5">
        <v>21793.73</v>
      </c>
      <c r="L126" s="5">
        <v>0</v>
      </c>
      <c r="M126" s="5">
        <v>0</v>
      </c>
      <c r="N126" s="5">
        <v>21793.73</v>
      </c>
      <c r="O126" s="5">
        <v>7729.56</v>
      </c>
      <c r="P126" s="5">
        <v>12423.7</v>
      </c>
      <c r="Q126" s="5">
        <v>12423.7</v>
      </c>
      <c r="R126" s="5">
        <v>9370.0300000000007</v>
      </c>
      <c r="S126" s="5">
        <v>9370.0300000000007</v>
      </c>
      <c r="T126" s="5">
        <v>1640.47</v>
      </c>
    </row>
    <row r="127" spans="1:20" outlineLevel="2" x14ac:dyDescent="0.2">
      <c r="A127" s="2" t="s">
        <v>0</v>
      </c>
      <c r="B127" s="2" t="s">
        <v>248</v>
      </c>
      <c r="C127" s="2" t="s">
        <v>2</v>
      </c>
      <c r="D127" s="2" t="s">
        <v>3</v>
      </c>
      <c r="E127" s="2" t="s">
        <v>254</v>
      </c>
      <c r="F127" s="2" t="s">
        <v>310</v>
      </c>
      <c r="G127" s="2" t="s">
        <v>239</v>
      </c>
      <c r="H127" s="2" t="s">
        <v>240</v>
      </c>
      <c r="I127" s="2" t="s">
        <v>7</v>
      </c>
      <c r="J127" s="2" t="s">
        <v>250</v>
      </c>
      <c r="K127" s="3">
        <v>500</v>
      </c>
      <c r="L127" s="3">
        <v>0</v>
      </c>
      <c r="M127" s="3">
        <v>0</v>
      </c>
      <c r="N127" s="3">
        <v>500</v>
      </c>
      <c r="O127" s="3">
        <v>499.35</v>
      </c>
      <c r="P127" s="3">
        <v>0</v>
      </c>
      <c r="Q127" s="3">
        <v>0</v>
      </c>
      <c r="R127" s="3">
        <v>500</v>
      </c>
      <c r="S127" s="3">
        <v>500</v>
      </c>
      <c r="T127" s="3">
        <v>0.65</v>
      </c>
    </row>
    <row r="128" spans="1:20" outlineLevel="2" x14ac:dyDescent="0.2">
      <c r="A128" s="2" t="s">
        <v>0</v>
      </c>
      <c r="B128" s="2" t="s">
        <v>248</v>
      </c>
      <c r="C128" s="2" t="s">
        <v>2</v>
      </c>
      <c r="D128" s="2" t="s">
        <v>3</v>
      </c>
      <c r="E128" s="2" t="s">
        <v>254</v>
      </c>
      <c r="F128" s="2" t="s">
        <v>310</v>
      </c>
      <c r="G128" s="2" t="s">
        <v>178</v>
      </c>
      <c r="H128" s="2" t="s">
        <v>179</v>
      </c>
      <c r="I128" s="2" t="s">
        <v>7</v>
      </c>
      <c r="J128" s="2" t="s">
        <v>251</v>
      </c>
      <c r="K128" s="3">
        <v>8191.2</v>
      </c>
      <c r="L128" s="3">
        <v>0</v>
      </c>
      <c r="M128" s="3">
        <v>0</v>
      </c>
      <c r="N128" s="3">
        <v>8191.2</v>
      </c>
      <c r="O128" s="3">
        <v>0</v>
      </c>
      <c r="P128" s="3">
        <v>8191.2</v>
      </c>
      <c r="Q128" s="3">
        <v>8191.2</v>
      </c>
      <c r="R128" s="3">
        <v>0</v>
      </c>
      <c r="S128" s="3">
        <v>0</v>
      </c>
      <c r="T128" s="3">
        <v>0</v>
      </c>
    </row>
    <row r="129" spans="1:20" outlineLevel="2" x14ac:dyDescent="0.2">
      <c r="A129" s="2" t="s">
        <v>0</v>
      </c>
      <c r="B129" s="2" t="s">
        <v>248</v>
      </c>
      <c r="C129" s="2" t="s">
        <v>2</v>
      </c>
      <c r="D129" s="2" t="s">
        <v>3</v>
      </c>
      <c r="E129" s="2" t="s">
        <v>254</v>
      </c>
      <c r="F129" s="2" t="s">
        <v>310</v>
      </c>
      <c r="G129" s="2" t="s">
        <v>214</v>
      </c>
      <c r="H129" s="2" t="s">
        <v>215</v>
      </c>
      <c r="I129" s="2" t="s">
        <v>7</v>
      </c>
      <c r="J129" s="2" t="s">
        <v>255</v>
      </c>
      <c r="K129" s="3">
        <v>12772.8</v>
      </c>
      <c r="L129" s="3">
        <v>0</v>
      </c>
      <c r="M129" s="3">
        <v>0</v>
      </c>
      <c r="N129" s="3">
        <v>12772.8</v>
      </c>
      <c r="O129" s="3">
        <v>0</v>
      </c>
      <c r="P129" s="3">
        <v>10169.6</v>
      </c>
      <c r="Q129" s="3">
        <v>10169.6</v>
      </c>
      <c r="R129" s="3">
        <v>2603.1999999999998</v>
      </c>
      <c r="S129" s="3">
        <v>2603.1999999999998</v>
      </c>
      <c r="T129" s="3">
        <v>2603.1999999999998</v>
      </c>
    </row>
    <row r="130" spans="1:20" outlineLevel="1" x14ac:dyDescent="0.2">
      <c r="A130" s="4" t="s">
        <v>98</v>
      </c>
      <c r="B130" s="4" t="s">
        <v>98</v>
      </c>
      <c r="C130" s="4" t="s">
        <v>98</v>
      </c>
      <c r="D130" s="4" t="s">
        <v>98</v>
      </c>
      <c r="E130" s="4" t="s">
        <v>254</v>
      </c>
      <c r="F130" s="4" t="s">
        <v>98</v>
      </c>
      <c r="G130" s="4" t="s">
        <v>98</v>
      </c>
      <c r="H130" s="4" t="s">
        <v>98</v>
      </c>
      <c r="I130" s="4" t="s">
        <v>98</v>
      </c>
      <c r="J130" s="4" t="s">
        <v>98</v>
      </c>
      <c r="K130" s="5">
        <v>21464</v>
      </c>
      <c r="L130" s="5">
        <v>0</v>
      </c>
      <c r="M130" s="5">
        <v>0</v>
      </c>
      <c r="N130" s="5">
        <v>21464</v>
      </c>
      <c r="O130" s="5">
        <v>499.35</v>
      </c>
      <c r="P130" s="5">
        <v>18360.8</v>
      </c>
      <c r="Q130" s="5">
        <v>18360.8</v>
      </c>
      <c r="R130" s="5">
        <v>3103.2</v>
      </c>
      <c r="S130" s="5">
        <v>3103.2</v>
      </c>
      <c r="T130" s="5">
        <v>2603.85</v>
      </c>
    </row>
    <row r="131" spans="1:20" outlineLevel="2" x14ac:dyDescent="0.2">
      <c r="A131" s="2" t="s">
        <v>0</v>
      </c>
      <c r="B131" s="2" t="s">
        <v>256</v>
      </c>
      <c r="C131" s="2" t="s">
        <v>2</v>
      </c>
      <c r="D131" s="2" t="s">
        <v>3</v>
      </c>
      <c r="E131" s="2" t="s">
        <v>257</v>
      </c>
      <c r="F131" s="2" t="s">
        <v>311</v>
      </c>
      <c r="G131" s="2" t="s">
        <v>150</v>
      </c>
      <c r="H131" s="2" t="s">
        <v>151</v>
      </c>
      <c r="I131" s="2" t="s">
        <v>7</v>
      </c>
      <c r="J131" s="2" t="s">
        <v>258</v>
      </c>
      <c r="K131" s="3">
        <v>5500</v>
      </c>
      <c r="L131" s="3">
        <v>0</v>
      </c>
      <c r="M131" s="3">
        <v>0</v>
      </c>
      <c r="N131" s="3">
        <v>5500</v>
      </c>
      <c r="O131" s="3">
        <v>0</v>
      </c>
      <c r="P131" s="3">
        <v>5461.23</v>
      </c>
      <c r="Q131" s="3">
        <v>0</v>
      </c>
      <c r="R131" s="3">
        <v>38.770000000000003</v>
      </c>
      <c r="S131" s="3">
        <v>5500</v>
      </c>
      <c r="T131" s="3">
        <v>38.770000000000003</v>
      </c>
    </row>
    <row r="132" spans="1:20" outlineLevel="1" x14ac:dyDescent="0.2">
      <c r="A132" s="4" t="s">
        <v>98</v>
      </c>
      <c r="B132" s="4" t="s">
        <v>98</v>
      </c>
      <c r="C132" s="4" t="s">
        <v>98</v>
      </c>
      <c r="D132" s="4" t="s">
        <v>98</v>
      </c>
      <c r="E132" s="4" t="s">
        <v>257</v>
      </c>
      <c r="F132" s="4" t="s">
        <v>98</v>
      </c>
      <c r="G132" s="4" t="s">
        <v>98</v>
      </c>
      <c r="H132" s="4" t="s">
        <v>98</v>
      </c>
      <c r="I132" s="4" t="s">
        <v>98</v>
      </c>
      <c r="J132" s="4" t="s">
        <v>98</v>
      </c>
      <c r="K132" s="5">
        <v>5500</v>
      </c>
      <c r="L132" s="5">
        <v>0</v>
      </c>
      <c r="M132" s="5">
        <v>0</v>
      </c>
      <c r="N132" s="5">
        <v>5500</v>
      </c>
      <c r="O132" s="5">
        <v>0</v>
      </c>
      <c r="P132" s="5">
        <v>5461.23</v>
      </c>
      <c r="Q132" s="5">
        <v>0</v>
      </c>
      <c r="R132" s="5">
        <v>38.770000000000003</v>
      </c>
      <c r="S132" s="5">
        <v>5500</v>
      </c>
      <c r="T132" s="5">
        <v>38.770000000000003</v>
      </c>
    </row>
    <row r="133" spans="1:20" outlineLevel="2" x14ac:dyDescent="0.2">
      <c r="A133" s="2" t="s">
        <v>0</v>
      </c>
      <c r="B133" s="2" t="s">
        <v>259</v>
      </c>
      <c r="C133" s="2" t="s">
        <v>2</v>
      </c>
      <c r="D133" s="2" t="s">
        <v>3</v>
      </c>
      <c r="E133" s="2" t="s">
        <v>260</v>
      </c>
      <c r="F133" s="2" t="s">
        <v>312</v>
      </c>
      <c r="G133" s="2" t="s">
        <v>261</v>
      </c>
      <c r="H133" s="2" t="s">
        <v>262</v>
      </c>
      <c r="I133" s="2" t="s">
        <v>7</v>
      </c>
      <c r="J133" s="2" t="s">
        <v>263</v>
      </c>
      <c r="K133" s="3">
        <v>2000</v>
      </c>
      <c r="L133" s="3">
        <v>0</v>
      </c>
      <c r="M133" s="3">
        <v>0</v>
      </c>
      <c r="N133" s="3">
        <v>2000</v>
      </c>
      <c r="O133" s="3">
        <v>3.49</v>
      </c>
      <c r="P133" s="3">
        <v>996.51</v>
      </c>
      <c r="Q133" s="3">
        <v>0</v>
      </c>
      <c r="R133" s="3">
        <v>1003.49</v>
      </c>
      <c r="S133" s="3">
        <v>2000</v>
      </c>
      <c r="T133" s="3">
        <v>1000</v>
      </c>
    </row>
    <row r="134" spans="1:20" outlineLevel="2" x14ac:dyDescent="0.2">
      <c r="A134" s="2" t="s">
        <v>0</v>
      </c>
      <c r="B134" s="2" t="s">
        <v>259</v>
      </c>
      <c r="C134" s="2" t="s">
        <v>2</v>
      </c>
      <c r="D134" s="2" t="s">
        <v>3</v>
      </c>
      <c r="E134" s="2" t="s">
        <v>260</v>
      </c>
      <c r="F134" s="2" t="s">
        <v>312</v>
      </c>
      <c r="G134" s="2" t="s">
        <v>264</v>
      </c>
      <c r="H134" s="2" t="s">
        <v>265</v>
      </c>
      <c r="I134" s="2" t="s">
        <v>7</v>
      </c>
      <c r="J134" s="2" t="s">
        <v>266</v>
      </c>
      <c r="K134" s="3">
        <v>2500</v>
      </c>
      <c r="L134" s="3">
        <v>0</v>
      </c>
      <c r="M134" s="3">
        <v>0</v>
      </c>
      <c r="N134" s="3">
        <v>2500</v>
      </c>
      <c r="O134" s="3">
        <v>192</v>
      </c>
      <c r="P134" s="3">
        <v>2072</v>
      </c>
      <c r="Q134" s="3">
        <v>2072</v>
      </c>
      <c r="R134" s="3">
        <v>428</v>
      </c>
      <c r="S134" s="3">
        <v>428</v>
      </c>
      <c r="T134" s="3">
        <v>236</v>
      </c>
    </row>
    <row r="135" spans="1:20" outlineLevel="1" x14ac:dyDescent="0.2">
      <c r="A135" s="4" t="s">
        <v>98</v>
      </c>
      <c r="B135" s="4" t="s">
        <v>98</v>
      </c>
      <c r="C135" s="4" t="s">
        <v>98</v>
      </c>
      <c r="D135" s="4" t="s">
        <v>98</v>
      </c>
      <c r="E135" s="4" t="s">
        <v>260</v>
      </c>
      <c r="F135" s="4" t="s">
        <v>98</v>
      </c>
      <c r="G135" s="4" t="s">
        <v>98</v>
      </c>
      <c r="H135" s="4" t="s">
        <v>98</v>
      </c>
      <c r="I135" s="4" t="s">
        <v>98</v>
      </c>
      <c r="J135" s="4" t="s">
        <v>98</v>
      </c>
      <c r="K135" s="5">
        <v>4500</v>
      </c>
      <c r="L135" s="5">
        <v>0</v>
      </c>
      <c r="M135" s="5">
        <v>0</v>
      </c>
      <c r="N135" s="5">
        <v>4500</v>
      </c>
      <c r="O135" s="5">
        <v>195.49</v>
      </c>
      <c r="P135" s="5">
        <v>3068.51</v>
      </c>
      <c r="Q135" s="5">
        <v>2072</v>
      </c>
      <c r="R135" s="5">
        <v>1431.49</v>
      </c>
      <c r="S135" s="5">
        <v>2428</v>
      </c>
      <c r="T135" s="5">
        <v>1236</v>
      </c>
    </row>
    <row r="136" spans="1:20" outlineLevel="2" x14ac:dyDescent="0.2">
      <c r="A136" s="2" t="s">
        <v>0</v>
      </c>
      <c r="B136" s="2" t="s">
        <v>259</v>
      </c>
      <c r="C136" s="2" t="s">
        <v>2</v>
      </c>
      <c r="D136" s="2" t="s">
        <v>3</v>
      </c>
      <c r="E136" s="2" t="s">
        <v>267</v>
      </c>
      <c r="F136" s="2" t="s">
        <v>313</v>
      </c>
      <c r="G136" s="2" t="s">
        <v>184</v>
      </c>
      <c r="H136" s="2" t="s">
        <v>185</v>
      </c>
      <c r="I136" s="2" t="s">
        <v>7</v>
      </c>
      <c r="J136" s="2" t="s">
        <v>268</v>
      </c>
      <c r="K136" s="3">
        <v>2000</v>
      </c>
      <c r="L136" s="3">
        <v>0</v>
      </c>
      <c r="M136" s="3">
        <v>0</v>
      </c>
      <c r="N136" s="3">
        <v>2000</v>
      </c>
      <c r="O136" s="3">
        <v>0</v>
      </c>
      <c r="P136" s="3">
        <v>1100</v>
      </c>
      <c r="Q136" s="3">
        <v>1099.98</v>
      </c>
      <c r="R136" s="3">
        <v>900</v>
      </c>
      <c r="S136" s="3">
        <v>900.02</v>
      </c>
      <c r="T136" s="3">
        <v>900</v>
      </c>
    </row>
    <row r="137" spans="1:20" outlineLevel="2" x14ac:dyDescent="0.2">
      <c r="A137" s="2" t="s">
        <v>0</v>
      </c>
      <c r="B137" s="2" t="s">
        <v>259</v>
      </c>
      <c r="C137" s="2" t="s">
        <v>2</v>
      </c>
      <c r="D137" s="2" t="s">
        <v>3</v>
      </c>
      <c r="E137" s="2" t="s">
        <v>267</v>
      </c>
      <c r="F137" s="2" t="s">
        <v>313</v>
      </c>
      <c r="G137" s="2" t="s">
        <v>214</v>
      </c>
      <c r="H137" s="2" t="s">
        <v>215</v>
      </c>
      <c r="I137" s="2" t="s">
        <v>7</v>
      </c>
      <c r="J137" s="2" t="s">
        <v>269</v>
      </c>
      <c r="K137" s="3">
        <v>21000</v>
      </c>
      <c r="L137" s="3">
        <v>0</v>
      </c>
      <c r="M137" s="3">
        <v>0</v>
      </c>
      <c r="N137" s="3">
        <v>21000</v>
      </c>
      <c r="O137" s="3">
        <v>0</v>
      </c>
      <c r="P137" s="3">
        <v>11890.41</v>
      </c>
      <c r="Q137" s="3">
        <v>11890.41</v>
      </c>
      <c r="R137" s="3">
        <v>9109.59</v>
      </c>
      <c r="S137" s="3">
        <v>9109.59</v>
      </c>
      <c r="T137" s="3">
        <v>9109.59</v>
      </c>
    </row>
    <row r="138" spans="1:20" outlineLevel="1" x14ac:dyDescent="0.2">
      <c r="A138" s="4" t="s">
        <v>98</v>
      </c>
      <c r="B138" s="4" t="s">
        <v>98</v>
      </c>
      <c r="C138" s="4" t="s">
        <v>98</v>
      </c>
      <c r="D138" s="4" t="s">
        <v>98</v>
      </c>
      <c r="E138" s="4" t="s">
        <v>267</v>
      </c>
      <c r="F138" s="4" t="s">
        <v>98</v>
      </c>
      <c r="G138" s="4" t="s">
        <v>98</v>
      </c>
      <c r="H138" s="4" t="s">
        <v>98</v>
      </c>
      <c r="I138" s="4" t="s">
        <v>98</v>
      </c>
      <c r="J138" s="4" t="s">
        <v>98</v>
      </c>
      <c r="K138" s="5">
        <v>23000</v>
      </c>
      <c r="L138" s="5">
        <v>0</v>
      </c>
      <c r="M138" s="5">
        <v>0</v>
      </c>
      <c r="N138" s="5">
        <v>23000</v>
      </c>
      <c r="O138" s="5">
        <v>0</v>
      </c>
      <c r="P138" s="5">
        <v>12990.41</v>
      </c>
      <c r="Q138" s="5">
        <v>12990.39</v>
      </c>
      <c r="R138" s="5">
        <v>10009.59</v>
      </c>
      <c r="S138" s="5">
        <v>10009.61</v>
      </c>
      <c r="T138" s="5">
        <v>10009.59</v>
      </c>
    </row>
    <row r="139" spans="1:20" outlineLevel="2" x14ac:dyDescent="0.2">
      <c r="A139" s="2" t="s">
        <v>0</v>
      </c>
      <c r="B139" s="2" t="s">
        <v>259</v>
      </c>
      <c r="C139" s="2" t="s">
        <v>2</v>
      </c>
      <c r="D139" s="2" t="s">
        <v>3</v>
      </c>
      <c r="E139" s="2" t="s">
        <v>270</v>
      </c>
      <c r="F139" s="2" t="s">
        <v>314</v>
      </c>
      <c r="G139" s="2" t="s">
        <v>239</v>
      </c>
      <c r="H139" s="2" t="s">
        <v>240</v>
      </c>
      <c r="I139" s="2" t="s">
        <v>7</v>
      </c>
      <c r="J139" s="2" t="s">
        <v>271</v>
      </c>
      <c r="K139" s="3">
        <v>8200</v>
      </c>
      <c r="L139" s="3">
        <v>0</v>
      </c>
      <c r="M139" s="3">
        <v>0</v>
      </c>
      <c r="N139" s="3">
        <v>8200</v>
      </c>
      <c r="O139" s="3">
        <v>4200</v>
      </c>
      <c r="P139" s="3">
        <v>0</v>
      </c>
      <c r="Q139" s="3">
        <v>0</v>
      </c>
      <c r="R139" s="3">
        <v>8200</v>
      </c>
      <c r="S139" s="3">
        <v>8200</v>
      </c>
      <c r="T139" s="3">
        <v>4000</v>
      </c>
    </row>
    <row r="140" spans="1:20" outlineLevel="2" x14ac:dyDescent="0.2">
      <c r="A140" s="2" t="s">
        <v>0</v>
      </c>
      <c r="B140" s="2" t="s">
        <v>259</v>
      </c>
      <c r="C140" s="2" t="s">
        <v>2</v>
      </c>
      <c r="D140" s="2" t="s">
        <v>3</v>
      </c>
      <c r="E140" s="2" t="s">
        <v>270</v>
      </c>
      <c r="F140" s="2" t="s">
        <v>314</v>
      </c>
      <c r="G140" s="2" t="s">
        <v>261</v>
      </c>
      <c r="H140" s="2" t="s">
        <v>262</v>
      </c>
      <c r="I140" s="2" t="s">
        <v>7</v>
      </c>
      <c r="J140" s="2" t="s">
        <v>263</v>
      </c>
      <c r="K140" s="3">
        <v>1000</v>
      </c>
      <c r="L140" s="3">
        <v>0</v>
      </c>
      <c r="M140" s="3">
        <v>0</v>
      </c>
      <c r="N140" s="3">
        <v>1000</v>
      </c>
      <c r="O140" s="3">
        <v>0.05</v>
      </c>
      <c r="P140" s="3">
        <v>453.64</v>
      </c>
      <c r="Q140" s="3">
        <v>0</v>
      </c>
      <c r="R140" s="3">
        <v>546.36</v>
      </c>
      <c r="S140" s="3">
        <v>1000</v>
      </c>
      <c r="T140" s="3">
        <v>546.30999999999995</v>
      </c>
    </row>
    <row r="141" spans="1:20" outlineLevel="2" x14ac:dyDescent="0.2">
      <c r="A141" s="2" t="s">
        <v>0</v>
      </c>
      <c r="B141" s="2" t="s">
        <v>259</v>
      </c>
      <c r="C141" s="2" t="s">
        <v>2</v>
      </c>
      <c r="D141" s="2" t="s">
        <v>3</v>
      </c>
      <c r="E141" s="2" t="s">
        <v>270</v>
      </c>
      <c r="F141" s="2" t="s">
        <v>314</v>
      </c>
      <c r="G141" s="2" t="s">
        <v>264</v>
      </c>
      <c r="H141" s="2" t="s">
        <v>265</v>
      </c>
      <c r="I141" s="2" t="s">
        <v>7</v>
      </c>
      <c r="J141" s="2" t="s">
        <v>266</v>
      </c>
      <c r="K141" s="3">
        <v>3000</v>
      </c>
      <c r="L141" s="3">
        <v>0</v>
      </c>
      <c r="M141" s="3">
        <v>0</v>
      </c>
      <c r="N141" s="3">
        <v>3000</v>
      </c>
      <c r="O141" s="3">
        <v>15.2</v>
      </c>
      <c r="P141" s="3">
        <v>2984.8</v>
      </c>
      <c r="Q141" s="3">
        <v>2984.8</v>
      </c>
      <c r="R141" s="3">
        <v>15.2</v>
      </c>
      <c r="S141" s="3">
        <v>15.2</v>
      </c>
      <c r="T141" s="3">
        <v>0</v>
      </c>
    </row>
    <row r="142" spans="1:20" outlineLevel="2" x14ac:dyDescent="0.2">
      <c r="A142" s="2" t="s">
        <v>0</v>
      </c>
      <c r="B142" s="2" t="s">
        <v>259</v>
      </c>
      <c r="C142" s="2" t="s">
        <v>2</v>
      </c>
      <c r="D142" s="2" t="s">
        <v>3</v>
      </c>
      <c r="E142" s="2" t="s">
        <v>270</v>
      </c>
      <c r="F142" s="2" t="s">
        <v>314</v>
      </c>
      <c r="G142" s="2" t="s">
        <v>89</v>
      </c>
      <c r="H142" s="2" t="s">
        <v>90</v>
      </c>
      <c r="I142" s="2" t="s">
        <v>7</v>
      </c>
      <c r="J142" s="2" t="s">
        <v>272</v>
      </c>
      <c r="K142" s="3">
        <v>4000</v>
      </c>
      <c r="L142" s="3">
        <v>0</v>
      </c>
      <c r="M142" s="3">
        <v>0</v>
      </c>
      <c r="N142" s="3">
        <v>4000</v>
      </c>
      <c r="O142" s="3">
        <v>0</v>
      </c>
      <c r="P142" s="3">
        <v>3267.26</v>
      </c>
      <c r="Q142" s="3">
        <v>3267.26</v>
      </c>
      <c r="R142" s="3">
        <v>732.74</v>
      </c>
      <c r="S142" s="3">
        <v>732.74</v>
      </c>
      <c r="T142" s="3">
        <v>732.74</v>
      </c>
    </row>
    <row r="143" spans="1:20" outlineLevel="1" x14ac:dyDescent="0.2">
      <c r="A143" s="4" t="s">
        <v>98</v>
      </c>
      <c r="B143" s="4" t="s">
        <v>98</v>
      </c>
      <c r="C143" s="4" t="s">
        <v>98</v>
      </c>
      <c r="D143" s="4" t="s">
        <v>98</v>
      </c>
      <c r="E143" s="4" t="s">
        <v>270</v>
      </c>
      <c r="F143" s="4" t="s">
        <v>98</v>
      </c>
      <c r="G143" s="4" t="s">
        <v>98</v>
      </c>
      <c r="H143" s="4" t="s">
        <v>98</v>
      </c>
      <c r="I143" s="4" t="s">
        <v>98</v>
      </c>
      <c r="J143" s="4" t="s">
        <v>98</v>
      </c>
      <c r="K143" s="5">
        <v>16200</v>
      </c>
      <c r="L143" s="5">
        <v>0</v>
      </c>
      <c r="M143" s="5">
        <v>0</v>
      </c>
      <c r="N143" s="5">
        <v>16200</v>
      </c>
      <c r="O143" s="5">
        <v>4215.25</v>
      </c>
      <c r="P143" s="5">
        <v>6705.7</v>
      </c>
      <c r="Q143" s="5">
        <v>6252.06</v>
      </c>
      <c r="R143" s="5">
        <v>9494.2999999999993</v>
      </c>
      <c r="S143" s="5">
        <v>9947.94</v>
      </c>
      <c r="T143" s="5">
        <v>5279.05</v>
      </c>
    </row>
    <row r="144" spans="1:20" x14ac:dyDescent="0.2">
      <c r="A144" s="6" t="s">
        <v>98</v>
      </c>
      <c r="B144" s="6" t="s">
        <v>98</v>
      </c>
      <c r="C144" s="6" t="s">
        <v>98</v>
      </c>
      <c r="D144" s="6" t="s">
        <v>98</v>
      </c>
      <c r="E144" s="6" t="s">
        <v>98</v>
      </c>
      <c r="F144" s="6" t="s">
        <v>98</v>
      </c>
      <c r="G144" s="6" t="s">
        <v>98</v>
      </c>
      <c r="H144" s="6" t="s">
        <v>98</v>
      </c>
      <c r="I144" s="6" t="s">
        <v>98</v>
      </c>
      <c r="J144" s="6" t="s">
        <v>98</v>
      </c>
      <c r="K144" s="7">
        <v>6558075.0700000003</v>
      </c>
      <c r="L144" s="7">
        <v>-248412.19</v>
      </c>
      <c r="M144" s="7">
        <v>0</v>
      </c>
      <c r="N144" s="7">
        <v>6309662.8799999999</v>
      </c>
      <c r="O144" s="7">
        <v>145697.66</v>
      </c>
      <c r="P144" s="7">
        <v>5509095.4199999999</v>
      </c>
      <c r="Q144" s="7">
        <v>5406109.6399999997</v>
      </c>
      <c r="R144" s="7">
        <v>800567.46</v>
      </c>
      <c r="S144" s="7">
        <v>903553.24</v>
      </c>
      <c r="T144" s="7">
        <v>654869.80000000005</v>
      </c>
    </row>
  </sheetData>
  <autoFilter ref="A4:T4"/>
  <mergeCells count="2">
    <mergeCell ref="A1:T1"/>
    <mergeCell ref="A2:T2"/>
  </mergeCells>
  <phoneticPr fontId="0" type="noConversion"/>
  <pageMargins left="0.35433070866141736" right="0" top="0.98425196850393704" bottom="0.98425196850393704" header="0.51181102362204722" footer="0.51181102362204722"/>
  <pageSetup paperSize="9" scale="70" orientation="landscape" r:id="rId1"/>
  <headerFooter alignWithMargins="0"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C00000"/>
  </sheetPr>
  <dimension ref="A1:T157"/>
  <sheetViews>
    <sheetView topLeftCell="B1" workbookViewId="0">
      <pane ySplit="4" topLeftCell="A58" activePane="bottomLeft" state="frozen"/>
      <selection pane="bottomLeft" activeCell="B148" sqref="B148"/>
    </sheetView>
  </sheetViews>
  <sheetFormatPr baseColWidth="10" defaultColWidth="9.140625" defaultRowHeight="12" outlineLevelRow="2" x14ac:dyDescent="0.2"/>
  <cols>
    <col min="1" max="1" width="11.7109375" style="2" customWidth="1"/>
    <col min="2" max="2" width="31.28515625" style="2" customWidth="1"/>
    <col min="3" max="3" width="38.85546875" style="2" hidden="1" customWidth="1"/>
    <col min="4" max="4" width="9.7109375" style="2" hidden="1" customWidth="1"/>
    <col min="5" max="5" width="16" style="2" hidden="1" customWidth="1"/>
    <col min="6" max="6" width="20.42578125" style="2" customWidth="1"/>
    <col min="7" max="7" width="7.42578125" style="2" hidden="1" customWidth="1"/>
    <col min="8" max="8" width="27.7109375" style="2" hidden="1" customWidth="1"/>
    <col min="9" max="9" width="4.140625" style="2" hidden="1" customWidth="1"/>
    <col min="10" max="10" width="15" style="2" hidden="1" customWidth="1"/>
    <col min="11" max="12" width="11.28515625" style="2" customWidth="1"/>
    <col min="13" max="13" width="11.28515625" style="2" hidden="1" customWidth="1"/>
    <col min="14" max="20" width="11.28515625" style="2" customWidth="1"/>
    <col min="21" max="16384" width="9.140625" style="2"/>
  </cols>
  <sheetData>
    <row r="1" spans="1:20" ht="12.75" x14ac:dyDescent="0.2">
      <c r="A1" s="79" t="s">
        <v>293</v>
      </c>
      <c r="B1" s="79"/>
      <c r="C1" s="80"/>
      <c r="D1" s="80"/>
      <c r="E1" s="80"/>
      <c r="F1" s="79"/>
      <c r="G1" s="80"/>
      <c r="H1" s="80"/>
      <c r="I1" s="80"/>
      <c r="J1" s="80"/>
      <c r="K1" s="79"/>
      <c r="L1" s="79"/>
      <c r="M1" s="80"/>
      <c r="N1" s="79"/>
      <c r="O1" s="79"/>
      <c r="P1" s="79"/>
      <c r="Q1" s="79"/>
      <c r="R1" s="79"/>
      <c r="S1" s="79"/>
      <c r="T1" s="79"/>
    </row>
    <row r="2" spans="1:20" ht="12.75" x14ac:dyDescent="0.2">
      <c r="A2" s="79" t="s">
        <v>294</v>
      </c>
      <c r="B2" s="79"/>
      <c r="C2" s="80"/>
      <c r="D2" s="80"/>
      <c r="E2" s="80"/>
      <c r="F2" s="79"/>
      <c r="G2" s="80"/>
      <c r="H2" s="80"/>
      <c r="I2" s="80"/>
      <c r="J2" s="80"/>
      <c r="K2" s="79"/>
      <c r="L2" s="79"/>
      <c r="M2" s="80"/>
      <c r="N2" s="79"/>
      <c r="O2" s="79"/>
      <c r="P2" s="79"/>
      <c r="Q2" s="79"/>
      <c r="R2" s="79"/>
      <c r="S2" s="79"/>
      <c r="T2" s="79"/>
    </row>
    <row r="3" spans="1:20" ht="3.75" customHeight="1" x14ac:dyDescent="0.2"/>
    <row r="4" spans="1:20" ht="39" customHeight="1" x14ac:dyDescent="0.2">
      <c r="A4" s="1" t="s">
        <v>273</v>
      </c>
      <c r="B4" s="1" t="s">
        <v>274</v>
      </c>
      <c r="C4" s="1" t="s">
        <v>275</v>
      </c>
      <c r="D4" s="1" t="s">
        <v>276</v>
      </c>
      <c r="E4" s="1" t="s">
        <v>277</v>
      </c>
      <c r="F4" s="1" t="s">
        <v>278</v>
      </c>
      <c r="G4" s="1" t="s">
        <v>279</v>
      </c>
      <c r="H4" s="1" t="s">
        <v>280</v>
      </c>
      <c r="I4" s="1" t="s">
        <v>281</v>
      </c>
      <c r="J4" s="1" t="s">
        <v>282</v>
      </c>
      <c r="K4" s="1" t="s">
        <v>283</v>
      </c>
      <c r="L4" s="1" t="s">
        <v>284</v>
      </c>
      <c r="M4" s="1" t="s">
        <v>285</v>
      </c>
      <c r="N4" s="1" t="s">
        <v>286</v>
      </c>
      <c r="O4" s="1" t="s">
        <v>287</v>
      </c>
      <c r="P4" s="1" t="s">
        <v>288</v>
      </c>
      <c r="Q4" s="1" t="s">
        <v>289</v>
      </c>
      <c r="R4" s="1" t="s">
        <v>290</v>
      </c>
      <c r="S4" s="1" t="s">
        <v>291</v>
      </c>
      <c r="T4" s="1" t="s">
        <v>292</v>
      </c>
    </row>
    <row r="5" spans="1:20" hidden="1" outlineLevel="2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295</v>
      </c>
      <c r="G5" s="2" t="s">
        <v>5</v>
      </c>
      <c r="H5" s="2" t="s">
        <v>6</v>
      </c>
      <c r="I5" s="2" t="s">
        <v>7</v>
      </c>
      <c r="J5" s="2" t="s">
        <v>8</v>
      </c>
      <c r="K5" s="3">
        <v>9000</v>
      </c>
      <c r="L5" s="3">
        <v>5100</v>
      </c>
      <c r="M5" s="3">
        <v>0</v>
      </c>
      <c r="N5" s="3">
        <v>14100</v>
      </c>
      <c r="O5" s="3">
        <v>1965.08</v>
      </c>
      <c r="P5" s="3">
        <v>12134.92</v>
      </c>
      <c r="Q5" s="3">
        <v>12104.96</v>
      </c>
      <c r="R5" s="3">
        <v>1965.08</v>
      </c>
      <c r="S5" s="3">
        <v>1995.04</v>
      </c>
      <c r="T5" s="3">
        <v>0</v>
      </c>
    </row>
    <row r="6" spans="1:20" hidden="1" outlineLevel="2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295</v>
      </c>
      <c r="G6" s="2" t="s">
        <v>9</v>
      </c>
      <c r="H6" s="2" t="s">
        <v>10</v>
      </c>
      <c r="I6" s="2" t="s">
        <v>7</v>
      </c>
      <c r="J6" s="2" t="s">
        <v>11</v>
      </c>
      <c r="K6" s="3">
        <v>9000</v>
      </c>
      <c r="L6" s="3">
        <v>10100</v>
      </c>
      <c r="M6" s="3">
        <v>0</v>
      </c>
      <c r="N6" s="3">
        <v>19100</v>
      </c>
      <c r="O6" s="3">
        <v>2003.28</v>
      </c>
      <c r="P6" s="3">
        <v>17096.72</v>
      </c>
      <c r="Q6" s="3">
        <v>17096.72</v>
      </c>
      <c r="R6" s="3">
        <v>2003.28</v>
      </c>
      <c r="S6" s="3">
        <v>2003.28</v>
      </c>
      <c r="T6" s="3">
        <v>0</v>
      </c>
    </row>
    <row r="7" spans="1:20" hidden="1" outlineLevel="2" x14ac:dyDescent="0.2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295</v>
      </c>
      <c r="G7" s="2" t="s">
        <v>12</v>
      </c>
      <c r="H7" s="2" t="s">
        <v>13</v>
      </c>
      <c r="I7" s="2" t="s">
        <v>7</v>
      </c>
      <c r="J7" s="2" t="s">
        <v>14</v>
      </c>
      <c r="K7" s="3">
        <v>9000</v>
      </c>
      <c r="L7" s="3">
        <v>-2000</v>
      </c>
      <c r="M7" s="3">
        <v>0</v>
      </c>
      <c r="N7" s="3">
        <v>7000</v>
      </c>
      <c r="O7" s="3">
        <v>1164.3599999999999</v>
      </c>
      <c r="P7" s="3">
        <v>5835.64</v>
      </c>
      <c r="Q7" s="3">
        <v>5835.64</v>
      </c>
      <c r="R7" s="3">
        <v>1164.3599999999999</v>
      </c>
      <c r="S7" s="3">
        <v>1164.3599999999999</v>
      </c>
      <c r="T7" s="3">
        <v>0</v>
      </c>
    </row>
    <row r="8" spans="1:20" hidden="1" outlineLevel="2" x14ac:dyDescent="0.2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295</v>
      </c>
      <c r="G8" s="2" t="s">
        <v>15</v>
      </c>
      <c r="H8" s="2" t="s">
        <v>16</v>
      </c>
      <c r="I8" s="2" t="s">
        <v>7</v>
      </c>
      <c r="J8" s="2" t="s">
        <v>17</v>
      </c>
      <c r="K8" s="3">
        <v>62600</v>
      </c>
      <c r="L8" s="3">
        <v>0</v>
      </c>
      <c r="M8" s="3">
        <v>0</v>
      </c>
      <c r="N8" s="3">
        <v>62600</v>
      </c>
      <c r="O8" s="3">
        <v>0</v>
      </c>
      <c r="P8" s="3">
        <v>62573.279999999999</v>
      </c>
      <c r="Q8" s="3">
        <v>62573.279999999999</v>
      </c>
      <c r="R8" s="3">
        <v>26.72</v>
      </c>
      <c r="S8" s="3">
        <v>26.72</v>
      </c>
      <c r="T8" s="3">
        <v>26.72</v>
      </c>
    </row>
    <row r="9" spans="1:20" hidden="1" outlineLevel="2" x14ac:dyDescent="0.2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295</v>
      </c>
      <c r="G9" s="2" t="s">
        <v>18</v>
      </c>
      <c r="H9" s="2" t="s">
        <v>19</v>
      </c>
      <c r="I9" s="2" t="s">
        <v>7</v>
      </c>
      <c r="J9" s="2" t="s">
        <v>20</v>
      </c>
      <c r="K9" s="3">
        <v>1000</v>
      </c>
      <c r="L9" s="3">
        <v>0</v>
      </c>
      <c r="M9" s="3">
        <v>0</v>
      </c>
      <c r="N9" s="3">
        <v>1000</v>
      </c>
      <c r="O9" s="3">
        <v>0</v>
      </c>
      <c r="P9" s="3">
        <v>484.4</v>
      </c>
      <c r="Q9" s="3">
        <v>484.4</v>
      </c>
      <c r="R9" s="3">
        <v>515.6</v>
      </c>
      <c r="S9" s="3">
        <v>515.6</v>
      </c>
      <c r="T9" s="3">
        <v>515.6</v>
      </c>
    </row>
    <row r="10" spans="1:20" hidden="1" outlineLevel="2" x14ac:dyDescent="0.2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295</v>
      </c>
      <c r="G10" s="2" t="s">
        <v>21</v>
      </c>
      <c r="H10" s="2" t="s">
        <v>22</v>
      </c>
      <c r="I10" s="2" t="s">
        <v>7</v>
      </c>
      <c r="J10" s="2" t="s">
        <v>23</v>
      </c>
      <c r="K10" s="3">
        <v>274800</v>
      </c>
      <c r="L10" s="3">
        <v>-28577.72</v>
      </c>
      <c r="M10" s="3">
        <v>0</v>
      </c>
      <c r="N10" s="3">
        <v>246222.28</v>
      </c>
      <c r="O10" s="3">
        <v>0</v>
      </c>
      <c r="P10" s="3">
        <v>246222.28</v>
      </c>
      <c r="Q10" s="3">
        <v>246222.24</v>
      </c>
      <c r="R10" s="3">
        <v>0</v>
      </c>
      <c r="S10" s="3">
        <v>0.04</v>
      </c>
      <c r="T10" s="3">
        <v>0</v>
      </c>
    </row>
    <row r="11" spans="1:20" hidden="1" outlineLevel="2" x14ac:dyDescent="0.2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295</v>
      </c>
      <c r="G11" s="2" t="s">
        <v>24</v>
      </c>
      <c r="H11" s="2" t="s">
        <v>25</v>
      </c>
      <c r="I11" s="2" t="s">
        <v>7</v>
      </c>
      <c r="J11" s="2" t="s">
        <v>26</v>
      </c>
      <c r="K11" s="3">
        <v>81190</v>
      </c>
      <c r="L11" s="3">
        <v>0</v>
      </c>
      <c r="M11" s="3">
        <v>0</v>
      </c>
      <c r="N11" s="3">
        <v>81190</v>
      </c>
      <c r="O11" s="3">
        <v>0</v>
      </c>
      <c r="P11" s="3">
        <v>81174.64</v>
      </c>
      <c r="Q11" s="3">
        <v>81174.600000000006</v>
      </c>
      <c r="R11" s="3">
        <v>15.36</v>
      </c>
      <c r="S11" s="3">
        <v>15.4</v>
      </c>
      <c r="T11" s="3">
        <v>15.36</v>
      </c>
    </row>
    <row r="12" spans="1:20" hidden="1" outlineLevel="2" x14ac:dyDescent="0.2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295</v>
      </c>
      <c r="G12" s="2" t="s">
        <v>27</v>
      </c>
      <c r="H12" s="2" t="s">
        <v>28</v>
      </c>
      <c r="I12" s="2" t="s">
        <v>7</v>
      </c>
      <c r="J12" s="2" t="s">
        <v>29</v>
      </c>
      <c r="K12" s="3">
        <v>1850</v>
      </c>
      <c r="L12" s="3">
        <v>1008</v>
      </c>
      <c r="M12" s="3">
        <v>0</v>
      </c>
      <c r="N12" s="3">
        <v>2858</v>
      </c>
      <c r="O12" s="3">
        <v>0</v>
      </c>
      <c r="P12" s="3">
        <v>1182.72</v>
      </c>
      <c r="Q12" s="3">
        <v>1182.72</v>
      </c>
      <c r="R12" s="3">
        <v>1675.28</v>
      </c>
      <c r="S12" s="3">
        <v>1675.28</v>
      </c>
      <c r="T12" s="3">
        <v>1675.28</v>
      </c>
    </row>
    <row r="13" spans="1:20" hidden="1" outlineLevel="2" x14ac:dyDescent="0.2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295</v>
      </c>
      <c r="G13" s="2" t="s">
        <v>30</v>
      </c>
      <c r="H13" s="2" t="s">
        <v>31</v>
      </c>
      <c r="I13" s="2" t="s">
        <v>7</v>
      </c>
      <c r="J13" s="2" t="s">
        <v>32</v>
      </c>
      <c r="K13" s="3">
        <v>3090</v>
      </c>
      <c r="L13" s="3">
        <v>0</v>
      </c>
      <c r="M13" s="3">
        <v>0</v>
      </c>
      <c r="N13" s="3">
        <v>3090</v>
      </c>
      <c r="O13" s="3">
        <v>0</v>
      </c>
      <c r="P13" s="3">
        <v>3090</v>
      </c>
      <c r="Q13" s="3">
        <v>3089.29</v>
      </c>
      <c r="R13" s="3">
        <v>0</v>
      </c>
      <c r="S13" s="3">
        <v>0.71</v>
      </c>
      <c r="T13" s="3">
        <v>0</v>
      </c>
    </row>
    <row r="14" spans="1:20" hidden="1" outlineLevel="2" x14ac:dyDescent="0.2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295</v>
      </c>
      <c r="G14" s="2" t="s">
        <v>33</v>
      </c>
      <c r="H14" s="2" t="s">
        <v>34</v>
      </c>
      <c r="I14" s="2" t="s">
        <v>7</v>
      </c>
      <c r="J14" s="2" t="s">
        <v>35</v>
      </c>
      <c r="K14" s="3">
        <v>3000</v>
      </c>
      <c r="L14" s="3">
        <v>3017.5</v>
      </c>
      <c r="M14" s="3">
        <v>0</v>
      </c>
      <c r="N14" s="3">
        <v>6017.5</v>
      </c>
      <c r="O14" s="3">
        <v>0</v>
      </c>
      <c r="P14" s="3">
        <v>6017</v>
      </c>
      <c r="Q14" s="3">
        <v>6017</v>
      </c>
      <c r="R14" s="3">
        <v>0.5</v>
      </c>
      <c r="S14" s="3">
        <v>0.5</v>
      </c>
      <c r="T14" s="3">
        <v>0.5</v>
      </c>
    </row>
    <row r="15" spans="1:20" hidden="1" outlineLevel="2" x14ac:dyDescent="0.2">
      <c r="A15" s="2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295</v>
      </c>
      <c r="G15" s="2" t="s">
        <v>36</v>
      </c>
      <c r="H15" s="2" t="s">
        <v>37</v>
      </c>
      <c r="I15" s="2" t="s">
        <v>7</v>
      </c>
      <c r="J15" s="2" t="s">
        <v>38</v>
      </c>
      <c r="K15" s="3">
        <v>5150</v>
      </c>
      <c r="L15" s="3">
        <v>-1000</v>
      </c>
      <c r="M15" s="3">
        <v>0</v>
      </c>
      <c r="N15" s="3">
        <v>4150</v>
      </c>
      <c r="O15" s="3">
        <v>0.03</v>
      </c>
      <c r="P15" s="3">
        <v>3764.09</v>
      </c>
      <c r="Q15" s="3">
        <v>3764.09</v>
      </c>
      <c r="R15" s="3">
        <v>385.91</v>
      </c>
      <c r="S15" s="3">
        <v>385.91</v>
      </c>
      <c r="T15" s="3">
        <v>385.88</v>
      </c>
    </row>
    <row r="16" spans="1:20" hidden="1" outlineLevel="2" x14ac:dyDescent="0.2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295</v>
      </c>
      <c r="G16" s="2" t="s">
        <v>39</v>
      </c>
      <c r="H16" s="2" t="s">
        <v>40</v>
      </c>
      <c r="I16" s="2" t="s">
        <v>7</v>
      </c>
      <c r="J16" s="2" t="s">
        <v>41</v>
      </c>
      <c r="K16" s="3">
        <v>3000</v>
      </c>
      <c r="L16" s="3">
        <v>3500</v>
      </c>
      <c r="M16" s="3">
        <v>0</v>
      </c>
      <c r="N16" s="3">
        <v>6500</v>
      </c>
      <c r="O16" s="3">
        <v>0</v>
      </c>
      <c r="P16" s="3">
        <v>6499</v>
      </c>
      <c r="Q16" s="3">
        <v>6499</v>
      </c>
      <c r="R16" s="3">
        <v>1</v>
      </c>
      <c r="S16" s="3">
        <v>1</v>
      </c>
      <c r="T16" s="3">
        <v>1</v>
      </c>
    </row>
    <row r="17" spans="1:20" hidden="1" outlineLevel="2" x14ac:dyDescent="0.2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295</v>
      </c>
      <c r="G17" s="2" t="s">
        <v>42</v>
      </c>
      <c r="H17" s="2" t="s">
        <v>43</v>
      </c>
      <c r="I17" s="2" t="s">
        <v>7</v>
      </c>
      <c r="J17" s="2" t="s">
        <v>44</v>
      </c>
      <c r="K17" s="3">
        <v>10000</v>
      </c>
      <c r="L17" s="3">
        <v>5000</v>
      </c>
      <c r="M17" s="3">
        <v>0</v>
      </c>
      <c r="N17" s="3">
        <v>15000</v>
      </c>
      <c r="O17" s="3">
        <v>3750.5</v>
      </c>
      <c r="P17" s="3">
        <v>11249.5</v>
      </c>
      <c r="Q17" s="3">
        <v>9158.65</v>
      </c>
      <c r="R17" s="3">
        <v>3750.5</v>
      </c>
      <c r="S17" s="3">
        <v>5841.35</v>
      </c>
      <c r="T17" s="3">
        <v>0</v>
      </c>
    </row>
    <row r="18" spans="1:20" hidden="1" outlineLevel="2" x14ac:dyDescent="0.2">
      <c r="A18" s="2" t="s">
        <v>0</v>
      </c>
      <c r="B18" s="2" t="s">
        <v>1</v>
      </c>
      <c r="C18" s="2" t="s">
        <v>2</v>
      </c>
      <c r="D18" s="2" t="s">
        <v>3</v>
      </c>
      <c r="E18" s="2" t="s">
        <v>4</v>
      </c>
      <c r="F18" s="2" t="s">
        <v>295</v>
      </c>
      <c r="G18" s="2" t="s">
        <v>45</v>
      </c>
      <c r="H18" s="2" t="s">
        <v>46</v>
      </c>
      <c r="I18" s="2" t="s">
        <v>7</v>
      </c>
      <c r="J18" s="2" t="s">
        <v>47</v>
      </c>
      <c r="K18" s="3">
        <v>70010</v>
      </c>
      <c r="L18" s="3">
        <v>0</v>
      </c>
      <c r="M18" s="3">
        <v>0</v>
      </c>
      <c r="N18" s="3">
        <v>70010</v>
      </c>
      <c r="O18" s="3">
        <v>0</v>
      </c>
      <c r="P18" s="3">
        <v>70009.679999999993</v>
      </c>
      <c r="Q18" s="3">
        <v>70009.679999999993</v>
      </c>
      <c r="R18" s="3">
        <v>0.32</v>
      </c>
      <c r="S18" s="3">
        <v>0.32</v>
      </c>
      <c r="T18" s="3">
        <v>0.32</v>
      </c>
    </row>
    <row r="19" spans="1:20" hidden="1" outlineLevel="2" x14ac:dyDescent="0.2">
      <c r="A19" s="2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295</v>
      </c>
      <c r="G19" s="2" t="s">
        <v>48</v>
      </c>
      <c r="H19" s="2" t="s">
        <v>49</v>
      </c>
      <c r="I19" s="2" t="s">
        <v>7</v>
      </c>
      <c r="J19" s="2" t="s">
        <v>50</v>
      </c>
      <c r="K19" s="3">
        <v>115200</v>
      </c>
      <c r="L19" s="3">
        <v>0</v>
      </c>
      <c r="M19" s="3">
        <v>0</v>
      </c>
      <c r="N19" s="3">
        <v>115200</v>
      </c>
      <c r="O19" s="3">
        <v>634.53</v>
      </c>
      <c r="P19" s="3">
        <v>114565.47</v>
      </c>
      <c r="Q19" s="3">
        <v>114565.47</v>
      </c>
      <c r="R19" s="3">
        <v>634.53</v>
      </c>
      <c r="S19" s="3">
        <v>634.53</v>
      </c>
      <c r="T19" s="3">
        <v>0</v>
      </c>
    </row>
    <row r="20" spans="1:20" hidden="1" outlineLevel="2" x14ac:dyDescent="0.2">
      <c r="A20" s="2" t="s">
        <v>0</v>
      </c>
      <c r="B20" s="2" t="s">
        <v>1</v>
      </c>
      <c r="C20" s="2" t="s">
        <v>2</v>
      </c>
      <c r="D20" s="2" t="s">
        <v>3</v>
      </c>
      <c r="E20" s="2" t="s">
        <v>4</v>
      </c>
      <c r="F20" s="2" t="s">
        <v>295</v>
      </c>
      <c r="G20" s="2" t="s">
        <v>51</v>
      </c>
      <c r="H20" s="2" t="s">
        <v>52</v>
      </c>
      <c r="I20" s="2" t="s">
        <v>7</v>
      </c>
      <c r="J20" s="2" t="s">
        <v>53</v>
      </c>
      <c r="K20" s="3">
        <v>2000</v>
      </c>
      <c r="L20" s="3">
        <v>6382.5</v>
      </c>
      <c r="M20" s="3">
        <v>0</v>
      </c>
      <c r="N20" s="3">
        <v>8382.5</v>
      </c>
      <c r="O20" s="3">
        <v>0</v>
      </c>
      <c r="P20" s="3">
        <v>7975.43</v>
      </c>
      <c r="Q20" s="3">
        <v>7393.03</v>
      </c>
      <c r="R20" s="3">
        <v>407.07</v>
      </c>
      <c r="S20" s="3">
        <v>989.47</v>
      </c>
      <c r="T20" s="3">
        <v>407.07</v>
      </c>
    </row>
    <row r="21" spans="1:20" hidden="1" outlineLevel="2" x14ac:dyDescent="0.2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295</v>
      </c>
      <c r="G21" s="2" t="s">
        <v>54</v>
      </c>
      <c r="H21" s="2" t="s">
        <v>55</v>
      </c>
      <c r="I21" s="2" t="s">
        <v>7</v>
      </c>
      <c r="J21" s="2" t="s">
        <v>56</v>
      </c>
      <c r="K21" s="3">
        <v>6000</v>
      </c>
      <c r="L21" s="3">
        <v>100</v>
      </c>
      <c r="M21" s="3">
        <v>0</v>
      </c>
      <c r="N21" s="3">
        <v>6100</v>
      </c>
      <c r="O21" s="3">
        <v>234.13</v>
      </c>
      <c r="P21" s="3">
        <v>5865.87</v>
      </c>
      <c r="Q21" s="3">
        <v>5865.87</v>
      </c>
      <c r="R21" s="3">
        <v>234.13</v>
      </c>
      <c r="S21" s="3">
        <v>234.13</v>
      </c>
      <c r="T21" s="3">
        <v>0</v>
      </c>
    </row>
    <row r="22" spans="1:20" hidden="1" outlineLevel="2" x14ac:dyDescent="0.2">
      <c r="A22" s="2" t="s">
        <v>0</v>
      </c>
      <c r="B22" s="2" t="s">
        <v>1</v>
      </c>
      <c r="C22" s="2" t="s">
        <v>2</v>
      </c>
      <c r="D22" s="2" t="s">
        <v>3</v>
      </c>
      <c r="E22" s="2" t="s">
        <v>4</v>
      </c>
      <c r="F22" s="2" t="s">
        <v>295</v>
      </c>
      <c r="G22" s="2" t="s">
        <v>57</v>
      </c>
      <c r="H22" s="2" t="s">
        <v>58</v>
      </c>
      <c r="I22" s="2" t="s">
        <v>7</v>
      </c>
      <c r="J22" s="2" t="s">
        <v>59</v>
      </c>
      <c r="K22" s="3">
        <v>4000</v>
      </c>
      <c r="L22" s="3">
        <v>-1122.28</v>
      </c>
      <c r="M22" s="3">
        <v>0</v>
      </c>
      <c r="N22" s="3">
        <v>2877.72</v>
      </c>
      <c r="O22" s="3">
        <v>0.01</v>
      </c>
      <c r="P22" s="3">
        <v>2608.12</v>
      </c>
      <c r="Q22" s="3">
        <v>2452.4499999999998</v>
      </c>
      <c r="R22" s="3">
        <v>269.60000000000002</v>
      </c>
      <c r="S22" s="3">
        <v>425.27</v>
      </c>
      <c r="T22" s="3">
        <v>269.58999999999997</v>
      </c>
    </row>
    <row r="23" spans="1:20" hidden="1" outlineLevel="2" x14ac:dyDescent="0.2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295</v>
      </c>
      <c r="G23" s="2" t="s">
        <v>60</v>
      </c>
      <c r="H23" s="2" t="s">
        <v>61</v>
      </c>
      <c r="I23" s="2" t="s">
        <v>7</v>
      </c>
      <c r="J23" s="2" t="s">
        <v>62</v>
      </c>
      <c r="K23" s="3">
        <v>0</v>
      </c>
      <c r="L23" s="3">
        <v>1192.5999999999999</v>
      </c>
      <c r="M23" s="3">
        <v>0</v>
      </c>
      <c r="N23" s="3">
        <v>1192.5999999999999</v>
      </c>
      <c r="O23" s="3">
        <v>0.02</v>
      </c>
      <c r="P23" s="3">
        <v>1192.58</v>
      </c>
      <c r="Q23" s="3">
        <v>1192.58</v>
      </c>
      <c r="R23" s="3">
        <v>0.02</v>
      </c>
      <c r="S23" s="3">
        <v>0.02</v>
      </c>
      <c r="T23" s="3">
        <v>0</v>
      </c>
    </row>
    <row r="24" spans="1:20" hidden="1" outlineLevel="2" x14ac:dyDescent="0.2">
      <c r="A24" s="2" t="s">
        <v>0</v>
      </c>
      <c r="B24" s="2" t="s">
        <v>1</v>
      </c>
      <c r="C24" s="2" t="s">
        <v>2</v>
      </c>
      <c r="D24" s="2" t="s">
        <v>3</v>
      </c>
      <c r="E24" s="2" t="s">
        <v>4</v>
      </c>
      <c r="F24" s="2" t="s">
        <v>295</v>
      </c>
      <c r="G24" s="2" t="s">
        <v>63</v>
      </c>
      <c r="H24" s="2" t="s">
        <v>64</v>
      </c>
      <c r="I24" s="2" t="s">
        <v>7</v>
      </c>
      <c r="J24" s="2" t="s">
        <v>65</v>
      </c>
      <c r="K24" s="3">
        <v>36000</v>
      </c>
      <c r="L24" s="3">
        <v>-10600</v>
      </c>
      <c r="M24" s="3">
        <v>0</v>
      </c>
      <c r="N24" s="3">
        <v>25400</v>
      </c>
      <c r="O24" s="3">
        <v>0.61</v>
      </c>
      <c r="P24" s="3">
        <v>25399.38</v>
      </c>
      <c r="Q24" s="3">
        <v>25399.38</v>
      </c>
      <c r="R24" s="3">
        <v>0.62</v>
      </c>
      <c r="S24" s="3">
        <v>0.62</v>
      </c>
      <c r="T24" s="3">
        <v>0.01</v>
      </c>
    </row>
    <row r="25" spans="1:20" hidden="1" outlineLevel="2" x14ac:dyDescent="0.2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295</v>
      </c>
      <c r="G25" s="2" t="s">
        <v>66</v>
      </c>
      <c r="H25" s="2" t="s">
        <v>67</v>
      </c>
      <c r="I25" s="2" t="s">
        <v>7</v>
      </c>
      <c r="J25" s="2" t="s">
        <v>68</v>
      </c>
      <c r="K25" s="3">
        <v>3000</v>
      </c>
      <c r="L25" s="3">
        <v>-3000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idden="1" outlineLevel="2" x14ac:dyDescent="0.2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295</v>
      </c>
      <c r="G26" s="2" t="s">
        <v>69</v>
      </c>
      <c r="H26" s="2" t="s">
        <v>70</v>
      </c>
      <c r="I26" s="2" t="s">
        <v>7</v>
      </c>
      <c r="J26" s="2" t="s">
        <v>71</v>
      </c>
      <c r="K26" s="3">
        <v>8400</v>
      </c>
      <c r="L26" s="3">
        <v>0</v>
      </c>
      <c r="M26" s="3">
        <v>0</v>
      </c>
      <c r="N26" s="3">
        <v>8400</v>
      </c>
      <c r="O26" s="3">
        <v>0</v>
      </c>
      <c r="P26" s="3">
        <v>8400</v>
      </c>
      <c r="Q26" s="3">
        <v>6526.37</v>
      </c>
      <c r="R26" s="3">
        <v>0</v>
      </c>
      <c r="S26" s="3">
        <v>1873.63</v>
      </c>
      <c r="T26" s="3">
        <v>0</v>
      </c>
    </row>
    <row r="27" spans="1:20" hidden="1" outlineLevel="2" x14ac:dyDescent="0.2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295</v>
      </c>
      <c r="G27" s="2" t="s">
        <v>72</v>
      </c>
      <c r="H27" s="2" t="s">
        <v>70</v>
      </c>
      <c r="I27" s="2" t="s">
        <v>7</v>
      </c>
      <c r="J27" s="2" t="s">
        <v>73</v>
      </c>
      <c r="K27" s="3">
        <v>400</v>
      </c>
      <c r="L27" s="3">
        <v>-400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idden="1" outlineLevel="2" x14ac:dyDescent="0.2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295</v>
      </c>
      <c r="G28" s="2" t="s">
        <v>74</v>
      </c>
      <c r="H28" s="2" t="s">
        <v>75</v>
      </c>
      <c r="I28" s="2" t="s">
        <v>7</v>
      </c>
      <c r="J28" s="2" t="s">
        <v>76</v>
      </c>
      <c r="K28" s="3">
        <v>0</v>
      </c>
      <c r="L28" s="3">
        <v>3200</v>
      </c>
      <c r="M28" s="3">
        <v>0</v>
      </c>
      <c r="N28" s="3">
        <v>3200</v>
      </c>
      <c r="O28" s="3">
        <v>0</v>
      </c>
      <c r="P28" s="3">
        <v>3135.71</v>
      </c>
      <c r="Q28" s="3">
        <v>3135.71</v>
      </c>
      <c r="R28" s="3">
        <v>64.290000000000006</v>
      </c>
      <c r="S28" s="3">
        <v>64.290000000000006</v>
      </c>
      <c r="T28" s="3">
        <v>64.290000000000006</v>
      </c>
    </row>
    <row r="29" spans="1:20" hidden="1" outlineLevel="2" x14ac:dyDescent="0.2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295</v>
      </c>
      <c r="G29" s="2" t="s">
        <v>77</v>
      </c>
      <c r="H29" s="2" t="s">
        <v>78</v>
      </c>
      <c r="I29" s="2" t="s">
        <v>7</v>
      </c>
      <c r="J29" s="2" t="s">
        <v>79</v>
      </c>
      <c r="K29" s="3">
        <v>5000</v>
      </c>
      <c r="L29" s="3">
        <v>8099.4</v>
      </c>
      <c r="M29" s="3">
        <v>0</v>
      </c>
      <c r="N29" s="3">
        <v>13099.4</v>
      </c>
      <c r="O29" s="3">
        <v>0.46</v>
      </c>
      <c r="P29" s="3">
        <v>12147.64</v>
      </c>
      <c r="Q29" s="3">
        <v>12147.64</v>
      </c>
      <c r="R29" s="3">
        <v>951.76</v>
      </c>
      <c r="S29" s="3">
        <v>951.76</v>
      </c>
      <c r="T29" s="3">
        <v>951.3</v>
      </c>
    </row>
    <row r="30" spans="1:20" hidden="1" outlineLevel="2" x14ac:dyDescent="0.2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295</v>
      </c>
      <c r="G30" s="2" t="s">
        <v>80</v>
      </c>
      <c r="H30" s="2" t="s">
        <v>81</v>
      </c>
      <c r="I30" s="2" t="s">
        <v>7</v>
      </c>
      <c r="J30" s="2" t="s">
        <v>82</v>
      </c>
      <c r="K30" s="3">
        <v>1000</v>
      </c>
      <c r="L30" s="3">
        <v>0</v>
      </c>
      <c r="M30" s="3">
        <v>0</v>
      </c>
      <c r="N30" s="3">
        <v>1000</v>
      </c>
      <c r="O30" s="3">
        <v>0</v>
      </c>
      <c r="P30" s="3">
        <v>735.44</v>
      </c>
      <c r="Q30" s="3">
        <v>735.44</v>
      </c>
      <c r="R30" s="3">
        <v>264.56</v>
      </c>
      <c r="S30" s="3">
        <v>264.56</v>
      </c>
      <c r="T30" s="3">
        <v>264.56</v>
      </c>
    </row>
    <row r="31" spans="1:20" hidden="1" outlineLevel="2" x14ac:dyDescent="0.2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295</v>
      </c>
      <c r="G31" s="2" t="s">
        <v>83</v>
      </c>
      <c r="H31" s="2" t="s">
        <v>84</v>
      </c>
      <c r="I31" s="2" t="s">
        <v>7</v>
      </c>
      <c r="J31" s="2" t="s">
        <v>85</v>
      </c>
      <c r="K31" s="3">
        <v>150</v>
      </c>
      <c r="L31" s="3">
        <v>0</v>
      </c>
      <c r="M31" s="3">
        <v>0</v>
      </c>
      <c r="N31" s="3">
        <v>150</v>
      </c>
      <c r="O31" s="3">
        <v>8.4</v>
      </c>
      <c r="P31" s="3">
        <v>141.6</v>
      </c>
      <c r="Q31" s="3">
        <v>141.6</v>
      </c>
      <c r="R31" s="3">
        <v>8.4</v>
      </c>
      <c r="S31" s="3">
        <v>8.4</v>
      </c>
      <c r="T31" s="3">
        <v>0</v>
      </c>
    </row>
    <row r="32" spans="1:20" hidden="1" outlineLevel="2" x14ac:dyDescent="0.2">
      <c r="A32" s="2" t="s">
        <v>0</v>
      </c>
      <c r="B32" s="2" t="s">
        <v>1</v>
      </c>
      <c r="C32" s="2" t="s">
        <v>2</v>
      </c>
      <c r="D32" s="2" t="s">
        <v>3</v>
      </c>
      <c r="E32" s="2" t="s">
        <v>4</v>
      </c>
      <c r="F32" s="2" t="s">
        <v>295</v>
      </c>
      <c r="G32" s="2" t="s">
        <v>86</v>
      </c>
      <c r="H32" s="2" t="s">
        <v>87</v>
      </c>
      <c r="I32" s="2" t="s">
        <v>7</v>
      </c>
      <c r="J32" s="2" t="s">
        <v>88</v>
      </c>
      <c r="K32" s="3">
        <v>150</v>
      </c>
      <c r="L32" s="3">
        <v>0</v>
      </c>
      <c r="M32" s="3">
        <v>0</v>
      </c>
      <c r="N32" s="3">
        <v>150</v>
      </c>
      <c r="O32" s="3">
        <v>0</v>
      </c>
      <c r="P32" s="3">
        <v>0</v>
      </c>
      <c r="Q32" s="3">
        <v>0</v>
      </c>
      <c r="R32" s="3">
        <v>150</v>
      </c>
      <c r="S32" s="3">
        <v>150</v>
      </c>
      <c r="T32" s="3">
        <v>150</v>
      </c>
    </row>
    <row r="33" spans="1:20" hidden="1" outlineLevel="2" x14ac:dyDescent="0.2">
      <c r="A33" s="2" t="s">
        <v>0</v>
      </c>
      <c r="B33" s="2" t="s">
        <v>1</v>
      </c>
      <c r="C33" s="2" t="s">
        <v>2</v>
      </c>
      <c r="D33" s="2" t="s">
        <v>3</v>
      </c>
      <c r="E33" s="2" t="s">
        <v>4</v>
      </c>
      <c r="F33" s="2" t="s">
        <v>295</v>
      </c>
      <c r="G33" s="2" t="s">
        <v>89</v>
      </c>
      <c r="H33" s="2" t="s">
        <v>90</v>
      </c>
      <c r="I33" s="2" t="s">
        <v>7</v>
      </c>
      <c r="J33" s="2" t="s">
        <v>91</v>
      </c>
      <c r="K33" s="3">
        <v>7000</v>
      </c>
      <c r="L33" s="3">
        <v>-1900</v>
      </c>
      <c r="M33" s="3">
        <v>0</v>
      </c>
      <c r="N33" s="3">
        <v>5100</v>
      </c>
      <c r="O33" s="3">
        <v>0</v>
      </c>
      <c r="P33" s="3">
        <v>5026.53</v>
      </c>
      <c r="Q33" s="3">
        <v>4838.3999999999996</v>
      </c>
      <c r="R33" s="3">
        <v>73.47</v>
      </c>
      <c r="S33" s="3">
        <v>261.60000000000002</v>
      </c>
      <c r="T33" s="3">
        <v>73.47</v>
      </c>
    </row>
    <row r="34" spans="1:20" hidden="1" outlineLevel="2" x14ac:dyDescent="0.2">
      <c r="A34" s="2" t="s">
        <v>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295</v>
      </c>
      <c r="G34" s="2" t="s">
        <v>92</v>
      </c>
      <c r="H34" s="2" t="s">
        <v>93</v>
      </c>
      <c r="I34" s="2" t="s">
        <v>7</v>
      </c>
      <c r="J34" s="2" t="s">
        <v>94</v>
      </c>
      <c r="K34" s="3">
        <v>0</v>
      </c>
      <c r="L34" s="3">
        <v>300</v>
      </c>
      <c r="M34" s="3">
        <v>0</v>
      </c>
      <c r="N34" s="3">
        <v>300</v>
      </c>
      <c r="O34" s="3">
        <v>0</v>
      </c>
      <c r="P34" s="3">
        <v>130.63</v>
      </c>
      <c r="Q34" s="3">
        <v>130.63</v>
      </c>
      <c r="R34" s="3">
        <v>169.37</v>
      </c>
      <c r="S34" s="3">
        <v>169.37</v>
      </c>
      <c r="T34" s="3">
        <v>169.37</v>
      </c>
    </row>
    <row r="35" spans="1:20" hidden="1" outlineLevel="2" x14ac:dyDescent="0.2">
      <c r="A35" s="2" t="s">
        <v>0</v>
      </c>
      <c r="B35" s="2" t="s">
        <v>1</v>
      </c>
      <c r="C35" s="2" t="s">
        <v>2</v>
      </c>
      <c r="D35" s="2" t="s">
        <v>3</v>
      </c>
      <c r="E35" s="2" t="s">
        <v>4</v>
      </c>
      <c r="F35" s="2" t="s">
        <v>295</v>
      </c>
      <c r="G35" s="2" t="s">
        <v>95</v>
      </c>
      <c r="H35" s="2" t="s">
        <v>96</v>
      </c>
      <c r="I35" s="2" t="s">
        <v>7</v>
      </c>
      <c r="J35" s="2" t="s">
        <v>97</v>
      </c>
      <c r="K35" s="3">
        <v>8960</v>
      </c>
      <c r="L35" s="3">
        <v>1600</v>
      </c>
      <c r="M35" s="3">
        <v>0</v>
      </c>
      <c r="N35" s="3">
        <v>10560</v>
      </c>
      <c r="O35" s="3">
        <v>1.75</v>
      </c>
      <c r="P35" s="3">
        <v>10558.24</v>
      </c>
      <c r="Q35" s="3">
        <v>10558.24</v>
      </c>
      <c r="R35" s="3">
        <v>1.76</v>
      </c>
      <c r="S35" s="3">
        <v>1.76</v>
      </c>
      <c r="T35" s="3">
        <v>0.01</v>
      </c>
    </row>
    <row r="36" spans="1:20" outlineLevel="1" collapsed="1" x14ac:dyDescent="0.2">
      <c r="A36" s="4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295</v>
      </c>
      <c r="G36" s="4" t="s">
        <v>98</v>
      </c>
      <c r="H36" s="4" t="s">
        <v>98</v>
      </c>
      <c r="I36" s="4" t="s">
        <v>98</v>
      </c>
      <c r="J36" s="4" t="s">
        <v>98</v>
      </c>
      <c r="K36" s="5">
        <v>739950</v>
      </c>
      <c r="L36" s="5">
        <v>0</v>
      </c>
      <c r="M36" s="5">
        <v>0</v>
      </c>
      <c r="N36" s="5">
        <v>739950</v>
      </c>
      <c r="O36" s="5">
        <v>9763.16</v>
      </c>
      <c r="P36" s="5">
        <v>725216.51</v>
      </c>
      <c r="Q36" s="5">
        <v>720295.08</v>
      </c>
      <c r="R36" s="5">
        <v>14733.49</v>
      </c>
      <c r="S36" s="5">
        <v>19654.919999999998</v>
      </c>
      <c r="T36" s="5">
        <v>4970.33</v>
      </c>
    </row>
    <row r="37" spans="1:20" hidden="1" outlineLevel="2" x14ac:dyDescent="0.2">
      <c r="A37" s="2" t="s">
        <v>0</v>
      </c>
      <c r="B37" s="2" t="s">
        <v>1</v>
      </c>
      <c r="C37" s="2" t="s">
        <v>2</v>
      </c>
      <c r="D37" s="2" t="s">
        <v>3</v>
      </c>
      <c r="E37" s="2" t="s">
        <v>99</v>
      </c>
      <c r="F37" s="2" t="s">
        <v>296</v>
      </c>
      <c r="G37" s="2" t="s">
        <v>100</v>
      </c>
      <c r="H37" s="2" t="s">
        <v>101</v>
      </c>
      <c r="I37" s="2" t="s">
        <v>7</v>
      </c>
      <c r="J37" s="2" t="s">
        <v>102</v>
      </c>
      <c r="K37" s="3">
        <v>982812</v>
      </c>
      <c r="L37" s="3">
        <v>-14326</v>
      </c>
      <c r="M37" s="3">
        <v>0</v>
      </c>
      <c r="N37" s="3">
        <v>968486</v>
      </c>
      <c r="O37" s="3">
        <v>0</v>
      </c>
      <c r="P37" s="3">
        <v>943195.07</v>
      </c>
      <c r="Q37" s="3">
        <v>943195.07</v>
      </c>
      <c r="R37" s="3">
        <v>25290.93</v>
      </c>
      <c r="S37" s="3">
        <v>25290.93</v>
      </c>
      <c r="T37" s="3">
        <v>25290.93</v>
      </c>
    </row>
    <row r="38" spans="1:20" hidden="1" outlineLevel="2" x14ac:dyDescent="0.2">
      <c r="A38" s="2" t="s">
        <v>0</v>
      </c>
      <c r="B38" s="2" t="s">
        <v>1</v>
      </c>
      <c r="C38" s="2" t="s">
        <v>2</v>
      </c>
      <c r="D38" s="2" t="s">
        <v>3</v>
      </c>
      <c r="E38" s="2" t="s">
        <v>99</v>
      </c>
      <c r="F38" s="2" t="s">
        <v>296</v>
      </c>
      <c r="G38" s="2" t="s">
        <v>103</v>
      </c>
      <c r="H38" s="2" t="s">
        <v>104</v>
      </c>
      <c r="I38" s="2" t="s">
        <v>7</v>
      </c>
      <c r="J38" s="2" t="s">
        <v>105</v>
      </c>
      <c r="K38" s="3">
        <v>202479</v>
      </c>
      <c r="L38" s="3">
        <v>8199</v>
      </c>
      <c r="M38" s="3">
        <v>-22581.119999999999</v>
      </c>
      <c r="N38" s="3">
        <v>188096.88</v>
      </c>
      <c r="O38" s="3">
        <v>0</v>
      </c>
      <c r="P38" s="3">
        <v>185998.97</v>
      </c>
      <c r="Q38" s="3">
        <v>185998.97</v>
      </c>
      <c r="R38" s="3">
        <v>2097.91</v>
      </c>
      <c r="S38" s="3">
        <v>2097.91</v>
      </c>
      <c r="T38" s="3">
        <v>2097.91</v>
      </c>
    </row>
    <row r="39" spans="1:20" hidden="1" outlineLevel="2" x14ac:dyDescent="0.2">
      <c r="A39" s="2" t="s">
        <v>0</v>
      </c>
      <c r="B39" s="2" t="s">
        <v>1</v>
      </c>
      <c r="C39" s="2" t="s">
        <v>2</v>
      </c>
      <c r="D39" s="2" t="s">
        <v>3</v>
      </c>
      <c r="E39" s="2" t="s">
        <v>99</v>
      </c>
      <c r="F39" s="2" t="s">
        <v>296</v>
      </c>
      <c r="G39" s="2" t="s">
        <v>106</v>
      </c>
      <c r="H39" s="2" t="s">
        <v>107</v>
      </c>
      <c r="I39" s="2" t="s">
        <v>7</v>
      </c>
      <c r="J39" s="2" t="s">
        <v>108</v>
      </c>
      <c r="K39" s="3">
        <v>122929.25</v>
      </c>
      <c r="L39" s="3">
        <v>-14477.34</v>
      </c>
      <c r="M39" s="3">
        <v>23209.94</v>
      </c>
      <c r="N39" s="3">
        <v>131661.85</v>
      </c>
      <c r="O39" s="3">
        <v>8058.52</v>
      </c>
      <c r="P39" s="3">
        <v>103278.73</v>
      </c>
      <c r="Q39" s="3">
        <v>103278.72</v>
      </c>
      <c r="R39" s="3">
        <v>28383.119999999999</v>
      </c>
      <c r="S39" s="3">
        <v>28383.13</v>
      </c>
      <c r="T39" s="3">
        <v>20324.599999999999</v>
      </c>
    </row>
    <row r="40" spans="1:20" hidden="1" outlineLevel="2" x14ac:dyDescent="0.2">
      <c r="A40" s="2" t="s">
        <v>0</v>
      </c>
      <c r="B40" s="2" t="s">
        <v>1</v>
      </c>
      <c r="C40" s="2" t="s">
        <v>2</v>
      </c>
      <c r="D40" s="2" t="s">
        <v>3</v>
      </c>
      <c r="E40" s="2" t="s">
        <v>99</v>
      </c>
      <c r="F40" s="2" t="s">
        <v>296</v>
      </c>
      <c r="G40" s="2" t="s">
        <v>109</v>
      </c>
      <c r="H40" s="2" t="s">
        <v>110</v>
      </c>
      <c r="I40" s="2" t="s">
        <v>7</v>
      </c>
      <c r="J40" s="2" t="s">
        <v>111</v>
      </c>
      <c r="K40" s="3">
        <v>45548</v>
      </c>
      <c r="L40" s="3">
        <v>2169.3200000000002</v>
      </c>
      <c r="M40" s="3">
        <v>-1544</v>
      </c>
      <c r="N40" s="3">
        <v>46173.32</v>
      </c>
      <c r="O40" s="3">
        <v>2584.04</v>
      </c>
      <c r="P40" s="3">
        <v>36561.300000000003</v>
      </c>
      <c r="Q40" s="3">
        <v>36561.300000000003</v>
      </c>
      <c r="R40" s="3">
        <v>9612.02</v>
      </c>
      <c r="S40" s="3">
        <v>9612.02</v>
      </c>
      <c r="T40" s="3">
        <v>7027.98</v>
      </c>
    </row>
    <row r="41" spans="1:20" hidden="1" outlineLevel="2" x14ac:dyDescent="0.2">
      <c r="A41" s="2" t="s">
        <v>0</v>
      </c>
      <c r="B41" s="2" t="s">
        <v>1</v>
      </c>
      <c r="C41" s="2" t="s">
        <v>2</v>
      </c>
      <c r="D41" s="2" t="s">
        <v>3</v>
      </c>
      <c r="E41" s="2" t="s">
        <v>99</v>
      </c>
      <c r="F41" s="2" t="s">
        <v>296</v>
      </c>
      <c r="G41" s="2" t="s">
        <v>112</v>
      </c>
      <c r="H41" s="2" t="s">
        <v>113</v>
      </c>
      <c r="I41" s="2" t="s">
        <v>7</v>
      </c>
      <c r="J41" s="2" t="s">
        <v>114</v>
      </c>
      <c r="K41" s="3">
        <v>3432</v>
      </c>
      <c r="L41" s="3">
        <v>0</v>
      </c>
      <c r="M41" s="3">
        <v>-396</v>
      </c>
      <c r="N41" s="3">
        <v>3036</v>
      </c>
      <c r="O41" s="3">
        <v>0</v>
      </c>
      <c r="P41" s="3">
        <v>2378</v>
      </c>
      <c r="Q41" s="3">
        <v>2378</v>
      </c>
      <c r="R41" s="3">
        <v>658</v>
      </c>
      <c r="S41" s="3">
        <v>658</v>
      </c>
      <c r="T41" s="3">
        <v>658</v>
      </c>
    </row>
    <row r="42" spans="1:20" hidden="1" outlineLevel="2" x14ac:dyDescent="0.2">
      <c r="A42" s="2" t="s">
        <v>0</v>
      </c>
      <c r="B42" s="2" t="s">
        <v>1</v>
      </c>
      <c r="C42" s="2" t="s">
        <v>2</v>
      </c>
      <c r="D42" s="2" t="s">
        <v>3</v>
      </c>
      <c r="E42" s="2" t="s">
        <v>99</v>
      </c>
      <c r="F42" s="2" t="s">
        <v>296</v>
      </c>
      <c r="G42" s="2" t="s">
        <v>115</v>
      </c>
      <c r="H42" s="2" t="s">
        <v>116</v>
      </c>
      <c r="I42" s="2" t="s">
        <v>7</v>
      </c>
      <c r="J42" s="2" t="s">
        <v>117</v>
      </c>
      <c r="K42" s="3">
        <v>27456</v>
      </c>
      <c r="L42" s="3">
        <v>200</v>
      </c>
      <c r="M42" s="3">
        <v>-3168</v>
      </c>
      <c r="N42" s="3">
        <v>24488</v>
      </c>
      <c r="O42" s="3">
        <v>0</v>
      </c>
      <c r="P42" s="3">
        <v>23736</v>
      </c>
      <c r="Q42" s="3">
        <v>23736</v>
      </c>
      <c r="R42" s="3">
        <v>752</v>
      </c>
      <c r="S42" s="3">
        <v>752</v>
      </c>
      <c r="T42" s="3">
        <v>752</v>
      </c>
    </row>
    <row r="43" spans="1:20" hidden="1" outlineLevel="2" x14ac:dyDescent="0.2">
      <c r="A43" s="2" t="s">
        <v>0</v>
      </c>
      <c r="B43" s="2" t="s">
        <v>1</v>
      </c>
      <c r="C43" s="2" t="s">
        <v>2</v>
      </c>
      <c r="D43" s="2" t="s">
        <v>3</v>
      </c>
      <c r="E43" s="2" t="s">
        <v>99</v>
      </c>
      <c r="F43" s="2" t="s">
        <v>296</v>
      </c>
      <c r="G43" s="2" t="s">
        <v>118</v>
      </c>
      <c r="H43" s="2" t="s">
        <v>119</v>
      </c>
      <c r="I43" s="2" t="s">
        <v>7</v>
      </c>
      <c r="J43" s="2" t="s">
        <v>120</v>
      </c>
      <c r="K43" s="3">
        <v>1012.4</v>
      </c>
      <c r="L43" s="3">
        <v>0</v>
      </c>
      <c r="M43" s="3">
        <v>-112.91</v>
      </c>
      <c r="N43" s="3">
        <v>899.49</v>
      </c>
      <c r="O43" s="3">
        <v>0</v>
      </c>
      <c r="P43" s="3">
        <v>69.48</v>
      </c>
      <c r="Q43" s="3">
        <v>69.48</v>
      </c>
      <c r="R43" s="3">
        <v>830.01</v>
      </c>
      <c r="S43" s="3">
        <v>830.01</v>
      </c>
      <c r="T43" s="3">
        <v>830.01</v>
      </c>
    </row>
    <row r="44" spans="1:20" hidden="1" outlineLevel="2" x14ac:dyDescent="0.2">
      <c r="A44" s="2" t="s">
        <v>0</v>
      </c>
      <c r="B44" s="2" t="s">
        <v>1</v>
      </c>
      <c r="C44" s="2" t="s">
        <v>2</v>
      </c>
      <c r="D44" s="2" t="s">
        <v>3</v>
      </c>
      <c r="E44" s="2" t="s">
        <v>99</v>
      </c>
      <c r="F44" s="2" t="s">
        <v>296</v>
      </c>
      <c r="G44" s="2" t="s">
        <v>121</v>
      </c>
      <c r="H44" s="2" t="s">
        <v>122</v>
      </c>
      <c r="I44" s="2" t="s">
        <v>7</v>
      </c>
      <c r="J44" s="2" t="s">
        <v>123</v>
      </c>
      <c r="K44" s="3">
        <v>6074.37</v>
      </c>
      <c r="L44" s="3">
        <v>1300</v>
      </c>
      <c r="M44" s="3">
        <v>-677.43</v>
      </c>
      <c r="N44" s="3">
        <v>6696.94</v>
      </c>
      <c r="O44" s="3">
        <v>0</v>
      </c>
      <c r="P44" s="3">
        <v>6516.68</v>
      </c>
      <c r="Q44" s="3">
        <v>6516.68</v>
      </c>
      <c r="R44" s="3">
        <v>180.26</v>
      </c>
      <c r="S44" s="3">
        <v>180.26</v>
      </c>
      <c r="T44" s="3">
        <v>180.26</v>
      </c>
    </row>
    <row r="45" spans="1:20" hidden="1" outlineLevel="2" x14ac:dyDescent="0.2">
      <c r="A45" s="2" t="s">
        <v>0</v>
      </c>
      <c r="B45" s="2" t="s">
        <v>1</v>
      </c>
      <c r="C45" s="2" t="s">
        <v>2</v>
      </c>
      <c r="D45" s="2" t="s">
        <v>3</v>
      </c>
      <c r="E45" s="2" t="s">
        <v>99</v>
      </c>
      <c r="F45" s="2" t="s">
        <v>296</v>
      </c>
      <c r="G45" s="2" t="s">
        <v>124</v>
      </c>
      <c r="H45" s="2" t="s">
        <v>125</v>
      </c>
      <c r="I45" s="2" t="s">
        <v>7</v>
      </c>
      <c r="J45" s="2" t="s">
        <v>126</v>
      </c>
      <c r="K45" s="3">
        <v>5936.71</v>
      </c>
      <c r="L45" s="3">
        <v>8571</v>
      </c>
      <c r="M45" s="3">
        <v>8400</v>
      </c>
      <c r="N45" s="3">
        <v>22907.71</v>
      </c>
      <c r="O45" s="3">
        <v>0</v>
      </c>
      <c r="P45" s="3">
        <v>15298.8</v>
      </c>
      <c r="Q45" s="3">
        <v>15298.8</v>
      </c>
      <c r="R45" s="3">
        <v>7608.91</v>
      </c>
      <c r="S45" s="3">
        <v>7608.91</v>
      </c>
      <c r="T45" s="3">
        <v>7608.91</v>
      </c>
    </row>
    <row r="46" spans="1:20" hidden="1" outlineLevel="2" x14ac:dyDescent="0.2">
      <c r="A46" s="2" t="s">
        <v>0</v>
      </c>
      <c r="B46" s="2" t="s">
        <v>1</v>
      </c>
      <c r="C46" s="2" t="s">
        <v>2</v>
      </c>
      <c r="D46" s="2" t="s">
        <v>3</v>
      </c>
      <c r="E46" s="2" t="s">
        <v>99</v>
      </c>
      <c r="F46" s="2" t="s">
        <v>296</v>
      </c>
      <c r="G46" s="2" t="s">
        <v>127</v>
      </c>
      <c r="H46" s="2" t="s">
        <v>128</v>
      </c>
      <c r="I46" s="2" t="s">
        <v>7</v>
      </c>
      <c r="J46" s="2" t="s">
        <v>129</v>
      </c>
      <c r="K46" s="3">
        <v>27525.55</v>
      </c>
      <c r="L46" s="3">
        <v>0</v>
      </c>
      <c r="M46" s="3">
        <v>0</v>
      </c>
      <c r="N46" s="3">
        <v>27525.55</v>
      </c>
      <c r="O46" s="3">
        <v>0</v>
      </c>
      <c r="P46" s="3">
        <v>18498.27</v>
      </c>
      <c r="Q46" s="3">
        <v>18498.27</v>
      </c>
      <c r="R46" s="3">
        <v>9027.2800000000007</v>
      </c>
      <c r="S46" s="3">
        <v>9027.2800000000007</v>
      </c>
      <c r="T46" s="3">
        <v>9027.2800000000007</v>
      </c>
    </row>
    <row r="47" spans="1:20" hidden="1" outlineLevel="2" x14ac:dyDescent="0.2">
      <c r="A47" s="2" t="s">
        <v>0</v>
      </c>
      <c r="B47" s="2" t="s">
        <v>1</v>
      </c>
      <c r="C47" s="2" t="s">
        <v>2</v>
      </c>
      <c r="D47" s="2" t="s">
        <v>3</v>
      </c>
      <c r="E47" s="2" t="s">
        <v>99</v>
      </c>
      <c r="F47" s="2" t="s">
        <v>296</v>
      </c>
      <c r="G47" s="2" t="s">
        <v>130</v>
      </c>
      <c r="H47" s="2" t="s">
        <v>131</v>
      </c>
      <c r="I47" s="2" t="s">
        <v>7</v>
      </c>
      <c r="J47" s="2" t="s">
        <v>132</v>
      </c>
      <c r="K47" s="3">
        <v>289860</v>
      </c>
      <c r="L47" s="3">
        <v>-168293</v>
      </c>
      <c r="M47" s="3">
        <v>-12072</v>
      </c>
      <c r="N47" s="3">
        <v>109495</v>
      </c>
      <c r="O47" s="3">
        <v>58378.57</v>
      </c>
      <c r="P47" s="3">
        <v>51116.43</v>
      </c>
      <c r="Q47" s="3">
        <v>51116.43</v>
      </c>
      <c r="R47" s="3">
        <v>58378.57</v>
      </c>
      <c r="S47" s="3">
        <v>58378.57</v>
      </c>
      <c r="T47" s="3">
        <v>0</v>
      </c>
    </row>
    <row r="48" spans="1:20" hidden="1" outlineLevel="2" x14ac:dyDescent="0.2">
      <c r="A48" s="2" t="s">
        <v>0</v>
      </c>
      <c r="B48" s="2" t="s">
        <v>1</v>
      </c>
      <c r="C48" s="2" t="s">
        <v>2</v>
      </c>
      <c r="D48" s="2" t="s">
        <v>3</v>
      </c>
      <c r="E48" s="2" t="s">
        <v>99</v>
      </c>
      <c r="F48" s="2" t="s">
        <v>296</v>
      </c>
      <c r="G48" s="2" t="s">
        <v>133</v>
      </c>
      <c r="H48" s="2" t="s">
        <v>134</v>
      </c>
      <c r="I48" s="2" t="s">
        <v>7</v>
      </c>
      <c r="J48" s="2" t="s">
        <v>135</v>
      </c>
      <c r="K48" s="3">
        <v>2119.31</v>
      </c>
      <c r="L48" s="3">
        <v>1000</v>
      </c>
      <c r="M48" s="3">
        <v>0</v>
      </c>
      <c r="N48" s="3">
        <v>3119.31</v>
      </c>
      <c r="O48" s="3">
        <v>0</v>
      </c>
      <c r="P48" s="3">
        <v>2086.3000000000002</v>
      </c>
      <c r="Q48" s="3">
        <v>2086.3000000000002</v>
      </c>
      <c r="R48" s="3">
        <v>1033.01</v>
      </c>
      <c r="S48" s="3">
        <v>1033.01</v>
      </c>
      <c r="T48" s="3">
        <v>1033.01</v>
      </c>
    </row>
    <row r="49" spans="1:20" hidden="1" outlineLevel="2" x14ac:dyDescent="0.2">
      <c r="A49" s="2" t="s">
        <v>0</v>
      </c>
      <c r="B49" s="2" t="s">
        <v>1</v>
      </c>
      <c r="C49" s="2" t="s">
        <v>2</v>
      </c>
      <c r="D49" s="2" t="s">
        <v>3</v>
      </c>
      <c r="E49" s="2" t="s">
        <v>99</v>
      </c>
      <c r="F49" s="2" t="s">
        <v>296</v>
      </c>
      <c r="G49" s="2" t="s">
        <v>136</v>
      </c>
      <c r="H49" s="2" t="s">
        <v>137</v>
      </c>
      <c r="I49" s="2" t="s">
        <v>7</v>
      </c>
      <c r="J49" s="2" t="s">
        <v>138</v>
      </c>
      <c r="K49" s="3">
        <v>11588.63</v>
      </c>
      <c r="L49" s="3">
        <v>0</v>
      </c>
      <c r="M49" s="3">
        <v>0</v>
      </c>
      <c r="N49" s="3">
        <v>11588.63</v>
      </c>
      <c r="O49" s="3">
        <v>0</v>
      </c>
      <c r="P49" s="3">
        <v>6535.83</v>
      </c>
      <c r="Q49" s="3">
        <v>6535.83</v>
      </c>
      <c r="R49" s="3">
        <v>5052.8</v>
      </c>
      <c r="S49" s="3">
        <v>5052.8</v>
      </c>
      <c r="T49" s="3">
        <v>5052.8</v>
      </c>
    </row>
    <row r="50" spans="1:20" hidden="1" outlineLevel="2" x14ac:dyDescent="0.2">
      <c r="A50" s="2" t="s">
        <v>0</v>
      </c>
      <c r="B50" s="2" t="s">
        <v>1</v>
      </c>
      <c r="C50" s="2" t="s">
        <v>2</v>
      </c>
      <c r="D50" s="2" t="s">
        <v>3</v>
      </c>
      <c r="E50" s="2" t="s">
        <v>99</v>
      </c>
      <c r="F50" s="2" t="s">
        <v>296</v>
      </c>
      <c r="G50" s="2" t="s">
        <v>139</v>
      </c>
      <c r="H50" s="2" t="s">
        <v>140</v>
      </c>
      <c r="I50" s="2" t="s">
        <v>7</v>
      </c>
      <c r="J50" s="2" t="s">
        <v>141</v>
      </c>
      <c r="K50" s="3">
        <v>185594.21</v>
      </c>
      <c r="L50" s="3">
        <v>-9287.6</v>
      </c>
      <c r="M50" s="3">
        <v>-4270.72</v>
      </c>
      <c r="N50" s="3">
        <v>172035.89</v>
      </c>
      <c r="O50" s="3">
        <v>7538.05</v>
      </c>
      <c r="P50" s="3">
        <v>150734.21</v>
      </c>
      <c r="Q50" s="3">
        <v>150734.21</v>
      </c>
      <c r="R50" s="3">
        <v>21301.68</v>
      </c>
      <c r="S50" s="3">
        <v>21301.68</v>
      </c>
      <c r="T50" s="3">
        <v>13763.63</v>
      </c>
    </row>
    <row r="51" spans="1:20" hidden="1" outlineLevel="2" x14ac:dyDescent="0.2">
      <c r="A51" s="2" t="s">
        <v>0</v>
      </c>
      <c r="B51" s="2" t="s">
        <v>1</v>
      </c>
      <c r="C51" s="2" t="s">
        <v>2</v>
      </c>
      <c r="D51" s="2" t="s">
        <v>3</v>
      </c>
      <c r="E51" s="2" t="s">
        <v>99</v>
      </c>
      <c r="F51" s="2" t="s">
        <v>296</v>
      </c>
      <c r="G51" s="2" t="s">
        <v>142</v>
      </c>
      <c r="H51" s="2" t="s">
        <v>143</v>
      </c>
      <c r="I51" s="2" t="s">
        <v>7</v>
      </c>
      <c r="J51" s="2" t="s">
        <v>144</v>
      </c>
      <c r="K51" s="3">
        <v>122929.25</v>
      </c>
      <c r="L51" s="3">
        <v>-11118.34</v>
      </c>
      <c r="M51" s="3">
        <v>-2887.76</v>
      </c>
      <c r="N51" s="3">
        <v>108923.15</v>
      </c>
      <c r="O51" s="3">
        <v>6295.77</v>
      </c>
      <c r="P51" s="3">
        <v>88991.69</v>
      </c>
      <c r="Q51" s="3">
        <v>88991.69</v>
      </c>
      <c r="R51" s="3">
        <v>19931.46</v>
      </c>
      <c r="S51" s="3">
        <v>19931.46</v>
      </c>
      <c r="T51" s="3">
        <v>13635.69</v>
      </c>
    </row>
    <row r="52" spans="1:20" hidden="1" outlineLevel="2" x14ac:dyDescent="0.2">
      <c r="A52" s="2" t="s">
        <v>0</v>
      </c>
      <c r="B52" s="2" t="s">
        <v>1</v>
      </c>
      <c r="C52" s="2" t="s">
        <v>2</v>
      </c>
      <c r="D52" s="2" t="s">
        <v>3</v>
      </c>
      <c r="E52" s="2" t="s">
        <v>99</v>
      </c>
      <c r="F52" s="2" t="s">
        <v>296</v>
      </c>
      <c r="G52" s="2" t="s">
        <v>145</v>
      </c>
      <c r="H52" s="2" t="s">
        <v>146</v>
      </c>
      <c r="I52" s="2" t="s">
        <v>7</v>
      </c>
      <c r="J52" s="2" t="s">
        <v>147</v>
      </c>
      <c r="K52" s="3">
        <v>7907.61</v>
      </c>
      <c r="L52" s="3">
        <v>10000</v>
      </c>
      <c r="M52" s="3">
        <v>16100</v>
      </c>
      <c r="N52" s="3">
        <v>34007.61</v>
      </c>
      <c r="O52" s="3">
        <v>0</v>
      </c>
      <c r="P52" s="3">
        <v>24435.38</v>
      </c>
      <c r="Q52" s="3">
        <v>24435.38</v>
      </c>
      <c r="R52" s="3">
        <v>9572.23</v>
      </c>
      <c r="S52" s="3">
        <v>9572.23</v>
      </c>
      <c r="T52" s="3">
        <v>9572.23</v>
      </c>
    </row>
    <row r="53" spans="1:20" outlineLevel="1" collapsed="1" x14ac:dyDescent="0.2">
      <c r="A53" s="4" t="s">
        <v>0</v>
      </c>
      <c r="B53" s="4" t="s">
        <v>1</v>
      </c>
      <c r="C53" s="4" t="s">
        <v>2</v>
      </c>
      <c r="D53" s="4" t="s">
        <v>3</v>
      </c>
      <c r="E53" s="4" t="s">
        <v>99</v>
      </c>
      <c r="F53" s="4" t="s">
        <v>296</v>
      </c>
      <c r="G53" s="4" t="s">
        <v>98</v>
      </c>
      <c r="H53" s="4" t="s">
        <v>98</v>
      </c>
      <c r="I53" s="4" t="s">
        <v>98</v>
      </c>
      <c r="J53" s="4" t="s">
        <v>98</v>
      </c>
      <c r="K53" s="5">
        <v>2045204.29</v>
      </c>
      <c r="L53" s="5">
        <v>-186062.96</v>
      </c>
      <c r="M53" s="5">
        <v>0</v>
      </c>
      <c r="N53" s="5">
        <v>1859141.33</v>
      </c>
      <c r="O53" s="5">
        <v>82854.95</v>
      </c>
      <c r="P53" s="5">
        <v>1659431.14</v>
      </c>
      <c r="Q53" s="5">
        <v>1659431.13</v>
      </c>
      <c r="R53" s="5">
        <v>199710.19</v>
      </c>
      <c r="S53" s="5">
        <v>199710.2</v>
      </c>
      <c r="T53" s="5">
        <v>116855.24</v>
      </c>
    </row>
    <row r="54" spans="1:20" hidden="1" outlineLevel="2" x14ac:dyDescent="0.2">
      <c r="A54" s="2" t="s">
        <v>0</v>
      </c>
      <c r="B54" s="2" t="s">
        <v>148</v>
      </c>
      <c r="C54" s="2" t="s">
        <v>2</v>
      </c>
      <c r="D54" s="2" t="s">
        <v>3</v>
      </c>
      <c r="E54" s="2" t="s">
        <v>149</v>
      </c>
      <c r="F54" s="2" t="s">
        <v>297</v>
      </c>
      <c r="G54" s="2" t="s">
        <v>150</v>
      </c>
      <c r="H54" s="2" t="s">
        <v>151</v>
      </c>
      <c r="I54" s="2" t="s">
        <v>7</v>
      </c>
      <c r="J54" s="2" t="s">
        <v>152</v>
      </c>
      <c r="K54" s="3">
        <v>400316.22</v>
      </c>
      <c r="L54" s="3">
        <v>0</v>
      </c>
      <c r="M54" s="3">
        <v>0</v>
      </c>
      <c r="N54" s="3">
        <v>400316.22</v>
      </c>
      <c r="O54" s="3">
        <v>2036.99</v>
      </c>
      <c r="P54" s="3">
        <v>252644.34</v>
      </c>
      <c r="Q54" s="3">
        <v>252644.34</v>
      </c>
      <c r="R54" s="3">
        <v>147671.88</v>
      </c>
      <c r="S54" s="3">
        <v>147671.88</v>
      </c>
      <c r="T54" s="3">
        <v>145634.89000000001</v>
      </c>
    </row>
    <row r="55" spans="1:20" hidden="1" outlineLevel="2" x14ac:dyDescent="0.2">
      <c r="A55" s="2" t="s">
        <v>0</v>
      </c>
      <c r="B55" s="2" t="s">
        <v>148</v>
      </c>
      <c r="C55" s="2" t="s">
        <v>2</v>
      </c>
      <c r="D55" s="2" t="s">
        <v>3</v>
      </c>
      <c r="E55" s="2" t="s">
        <v>149</v>
      </c>
      <c r="F55" s="2" t="s">
        <v>297</v>
      </c>
      <c r="G55" s="2" t="s">
        <v>153</v>
      </c>
      <c r="H55" s="2" t="s">
        <v>154</v>
      </c>
      <c r="I55" s="2" t="s">
        <v>7</v>
      </c>
      <c r="J55" s="2" t="s">
        <v>155</v>
      </c>
      <c r="K55" s="3">
        <v>808186.55</v>
      </c>
      <c r="L55" s="3">
        <v>-166654.85</v>
      </c>
      <c r="M55" s="3">
        <v>0</v>
      </c>
      <c r="N55" s="3">
        <v>641531.69999999995</v>
      </c>
      <c r="O55" s="3">
        <v>0</v>
      </c>
      <c r="P55" s="3">
        <v>501530.74</v>
      </c>
      <c r="Q55" s="3">
        <v>501487.35</v>
      </c>
      <c r="R55" s="3">
        <v>140000.95999999999</v>
      </c>
      <c r="S55" s="3">
        <v>140044.35</v>
      </c>
      <c r="T55" s="3">
        <v>140000.95999999999</v>
      </c>
    </row>
    <row r="56" spans="1:20" hidden="1" outlineLevel="2" x14ac:dyDescent="0.2">
      <c r="A56" s="2" t="s">
        <v>0</v>
      </c>
      <c r="B56" s="2" t="s">
        <v>148</v>
      </c>
      <c r="C56" s="2" t="s">
        <v>2</v>
      </c>
      <c r="D56" s="2" t="s">
        <v>3</v>
      </c>
      <c r="E56" s="2" t="s">
        <v>149</v>
      </c>
      <c r="F56" s="2" t="s">
        <v>297</v>
      </c>
      <c r="G56" s="2" t="s">
        <v>156</v>
      </c>
      <c r="H56" s="2" t="s">
        <v>157</v>
      </c>
      <c r="I56" s="2" t="s">
        <v>7</v>
      </c>
      <c r="J56" s="2" t="s">
        <v>158</v>
      </c>
      <c r="K56" s="3">
        <v>752796</v>
      </c>
      <c r="L56" s="3">
        <v>-69703.06</v>
      </c>
      <c r="M56" s="3">
        <v>0</v>
      </c>
      <c r="N56" s="3">
        <v>683092.94</v>
      </c>
      <c r="O56" s="3">
        <v>0</v>
      </c>
      <c r="P56" s="3">
        <v>683092.94</v>
      </c>
      <c r="Q56" s="3">
        <v>645798.18999999994</v>
      </c>
      <c r="R56" s="3">
        <v>0</v>
      </c>
      <c r="S56" s="3">
        <v>37294.75</v>
      </c>
      <c r="T56" s="3">
        <v>0</v>
      </c>
    </row>
    <row r="57" spans="1:20" hidden="1" outlineLevel="2" x14ac:dyDescent="0.2">
      <c r="A57" s="2" t="s">
        <v>0</v>
      </c>
      <c r="B57" s="2" t="s">
        <v>148</v>
      </c>
      <c r="C57" s="2" t="s">
        <v>2</v>
      </c>
      <c r="D57" s="2" t="s">
        <v>3</v>
      </c>
      <c r="E57" s="2" t="s">
        <v>149</v>
      </c>
      <c r="F57" s="2" t="s">
        <v>297</v>
      </c>
      <c r="G57" s="2" t="s">
        <v>159</v>
      </c>
      <c r="H57" s="2" t="s">
        <v>160</v>
      </c>
      <c r="I57" s="2" t="s">
        <v>7</v>
      </c>
      <c r="J57" s="2" t="s">
        <v>161</v>
      </c>
      <c r="K57" s="3">
        <v>0</v>
      </c>
      <c r="L57" s="3">
        <v>154866.68</v>
      </c>
      <c r="M57" s="3">
        <v>0</v>
      </c>
      <c r="N57" s="3">
        <v>154866.68</v>
      </c>
      <c r="O57" s="3">
        <v>0</v>
      </c>
      <c r="P57" s="3">
        <v>154863.76</v>
      </c>
      <c r="Q57" s="3">
        <v>154230.35</v>
      </c>
      <c r="R57" s="3">
        <v>2.92</v>
      </c>
      <c r="S57" s="3">
        <v>636.33000000000004</v>
      </c>
      <c r="T57" s="3">
        <v>2.92</v>
      </c>
    </row>
    <row r="58" spans="1:20" outlineLevel="1" collapsed="1" x14ac:dyDescent="0.2">
      <c r="A58" s="25" t="s">
        <v>0</v>
      </c>
      <c r="B58" s="25" t="s">
        <v>148</v>
      </c>
      <c r="C58" s="10" t="s">
        <v>2</v>
      </c>
      <c r="D58" s="10" t="s">
        <v>3</v>
      </c>
      <c r="E58" s="10" t="s">
        <v>149</v>
      </c>
      <c r="F58" s="25" t="s">
        <v>297</v>
      </c>
      <c r="G58" s="4" t="s">
        <v>98</v>
      </c>
      <c r="H58" s="4" t="s">
        <v>98</v>
      </c>
      <c r="I58" s="4" t="s">
        <v>98</v>
      </c>
      <c r="J58" s="4" t="s">
        <v>98</v>
      </c>
      <c r="K58" s="26">
        <v>1961298.77</v>
      </c>
      <c r="L58" s="26">
        <v>-81491.23</v>
      </c>
      <c r="M58" s="11">
        <v>0</v>
      </c>
      <c r="N58" s="26">
        <v>1879807.54</v>
      </c>
      <c r="O58" s="26">
        <v>2036.99</v>
      </c>
      <c r="P58" s="26">
        <v>1592131.78</v>
      </c>
      <c r="Q58" s="26">
        <v>1554160.23</v>
      </c>
      <c r="R58" s="26">
        <v>287675.76</v>
      </c>
      <c r="S58" s="26">
        <v>325647.31</v>
      </c>
      <c r="T58" s="26">
        <v>285638.77</v>
      </c>
    </row>
    <row r="59" spans="1:20" hidden="1" outlineLevel="2" x14ac:dyDescent="0.2">
      <c r="A59" s="2" t="s">
        <v>0</v>
      </c>
      <c r="B59" s="2" t="s">
        <v>148</v>
      </c>
      <c r="C59" s="2" t="s">
        <v>2</v>
      </c>
      <c r="D59" s="2" t="s">
        <v>3</v>
      </c>
      <c r="E59" s="2" t="s">
        <v>162</v>
      </c>
      <c r="F59" s="2" t="s">
        <v>298</v>
      </c>
      <c r="G59" s="2" t="s">
        <v>163</v>
      </c>
      <c r="H59" s="2" t="s">
        <v>107</v>
      </c>
      <c r="I59" s="2" t="s">
        <v>7</v>
      </c>
      <c r="J59" s="2" t="s">
        <v>165</v>
      </c>
      <c r="K59" s="3">
        <v>0</v>
      </c>
      <c r="L59" s="3">
        <v>1200</v>
      </c>
      <c r="M59" s="3">
        <v>0</v>
      </c>
      <c r="N59" s="3">
        <v>1200</v>
      </c>
      <c r="O59" s="3">
        <v>0</v>
      </c>
      <c r="P59" s="3">
        <v>1200</v>
      </c>
      <c r="Q59" s="3">
        <v>1200</v>
      </c>
      <c r="R59" s="3">
        <v>0</v>
      </c>
      <c r="S59" s="3">
        <v>0</v>
      </c>
      <c r="T59" s="3">
        <v>0</v>
      </c>
    </row>
    <row r="60" spans="1:20" hidden="1" outlineLevel="2" x14ac:dyDescent="0.2">
      <c r="A60" s="2" t="s">
        <v>0</v>
      </c>
      <c r="B60" s="2" t="s">
        <v>148</v>
      </c>
      <c r="C60" s="2" t="s">
        <v>2</v>
      </c>
      <c r="D60" s="2" t="s">
        <v>3</v>
      </c>
      <c r="E60" s="2" t="s">
        <v>162</v>
      </c>
      <c r="F60" s="2" t="s">
        <v>298</v>
      </c>
      <c r="G60" s="2" t="s">
        <v>166</v>
      </c>
      <c r="H60" s="2" t="s">
        <v>110</v>
      </c>
      <c r="I60" s="2" t="s">
        <v>7</v>
      </c>
      <c r="J60" s="2" t="s">
        <v>168</v>
      </c>
      <c r="K60" s="3">
        <v>0</v>
      </c>
      <c r="L60" s="3">
        <v>353.83</v>
      </c>
      <c r="M60" s="3">
        <v>0</v>
      </c>
      <c r="N60" s="3">
        <v>353.83</v>
      </c>
      <c r="O60" s="3">
        <v>124.08</v>
      </c>
      <c r="P60" s="3">
        <v>229.75</v>
      </c>
      <c r="Q60" s="3">
        <v>229.75</v>
      </c>
      <c r="R60" s="3">
        <v>124.08</v>
      </c>
      <c r="S60" s="3">
        <v>124.08</v>
      </c>
      <c r="T60" s="3">
        <v>0</v>
      </c>
    </row>
    <row r="61" spans="1:20" hidden="1" outlineLevel="2" x14ac:dyDescent="0.2">
      <c r="A61" s="2" t="s">
        <v>0</v>
      </c>
      <c r="B61" s="2" t="s">
        <v>148</v>
      </c>
      <c r="C61" s="2" t="s">
        <v>2</v>
      </c>
      <c r="D61" s="2" t="s">
        <v>3</v>
      </c>
      <c r="E61" s="2" t="s">
        <v>162</v>
      </c>
      <c r="F61" s="2" t="s">
        <v>298</v>
      </c>
      <c r="G61" s="2" t="s">
        <v>169</v>
      </c>
      <c r="H61" s="2" t="s">
        <v>131</v>
      </c>
      <c r="I61" s="2" t="s">
        <v>7</v>
      </c>
      <c r="J61" s="2" t="s">
        <v>171</v>
      </c>
      <c r="K61" s="3">
        <v>0</v>
      </c>
      <c r="L61" s="3">
        <v>13200</v>
      </c>
      <c r="M61" s="3">
        <v>0</v>
      </c>
      <c r="N61" s="3">
        <v>13200</v>
      </c>
      <c r="O61" s="3">
        <v>1200</v>
      </c>
      <c r="P61" s="3">
        <v>12000</v>
      </c>
      <c r="Q61" s="3">
        <v>12000</v>
      </c>
      <c r="R61" s="3">
        <v>1200</v>
      </c>
      <c r="S61" s="3">
        <v>1200</v>
      </c>
      <c r="T61" s="3">
        <v>0</v>
      </c>
    </row>
    <row r="62" spans="1:20" hidden="1" outlineLevel="2" x14ac:dyDescent="0.2">
      <c r="A62" s="2" t="s">
        <v>0</v>
      </c>
      <c r="B62" s="2" t="s">
        <v>148</v>
      </c>
      <c r="C62" s="2" t="s">
        <v>2</v>
      </c>
      <c r="D62" s="2" t="s">
        <v>3</v>
      </c>
      <c r="E62" s="2" t="s">
        <v>162</v>
      </c>
      <c r="F62" s="2" t="s">
        <v>298</v>
      </c>
      <c r="G62" s="2" t="s">
        <v>172</v>
      </c>
      <c r="H62" s="2" t="s">
        <v>140</v>
      </c>
      <c r="I62" s="2" t="s">
        <v>7</v>
      </c>
      <c r="J62" s="2" t="s">
        <v>174</v>
      </c>
      <c r="K62" s="3">
        <v>0</v>
      </c>
      <c r="L62" s="3">
        <v>1669.8</v>
      </c>
      <c r="M62" s="3">
        <v>0</v>
      </c>
      <c r="N62" s="3">
        <v>1669.8</v>
      </c>
      <c r="O62" s="3">
        <v>151.80000000000001</v>
      </c>
      <c r="P62" s="3">
        <v>1518</v>
      </c>
      <c r="Q62" s="3">
        <v>1518</v>
      </c>
      <c r="R62" s="3">
        <v>151.80000000000001</v>
      </c>
      <c r="S62" s="3">
        <v>151.80000000000001</v>
      </c>
      <c r="T62" s="3">
        <v>0</v>
      </c>
    </row>
    <row r="63" spans="1:20" hidden="1" outlineLevel="2" x14ac:dyDescent="0.2">
      <c r="A63" s="2" t="s">
        <v>0</v>
      </c>
      <c r="B63" s="2" t="s">
        <v>148</v>
      </c>
      <c r="C63" s="2" t="s">
        <v>2</v>
      </c>
      <c r="D63" s="2" t="s">
        <v>3</v>
      </c>
      <c r="E63" s="2" t="s">
        <v>162</v>
      </c>
      <c r="F63" s="2" t="s">
        <v>298</v>
      </c>
      <c r="G63" s="2" t="s">
        <v>175</v>
      </c>
      <c r="H63" s="2" t="s">
        <v>143</v>
      </c>
      <c r="I63" s="2" t="s">
        <v>7</v>
      </c>
      <c r="J63" s="2" t="s">
        <v>177</v>
      </c>
      <c r="K63" s="3">
        <v>0</v>
      </c>
      <c r="L63" s="3">
        <v>1100</v>
      </c>
      <c r="M63" s="3">
        <v>0</v>
      </c>
      <c r="N63" s="3">
        <v>1100</v>
      </c>
      <c r="O63" s="3">
        <v>100.4</v>
      </c>
      <c r="P63" s="3">
        <v>999.6</v>
      </c>
      <c r="Q63" s="3">
        <v>999.6</v>
      </c>
      <c r="R63" s="3">
        <v>100.4</v>
      </c>
      <c r="S63" s="3">
        <v>100.4</v>
      </c>
      <c r="T63" s="3">
        <v>0</v>
      </c>
    </row>
    <row r="64" spans="1:20" hidden="1" outlineLevel="2" x14ac:dyDescent="0.2">
      <c r="A64" s="2" t="s">
        <v>0</v>
      </c>
      <c r="B64" s="2" t="s">
        <v>148</v>
      </c>
      <c r="C64" s="2" t="s">
        <v>2</v>
      </c>
      <c r="D64" s="2" t="s">
        <v>3</v>
      </c>
      <c r="E64" s="2" t="s">
        <v>162</v>
      </c>
      <c r="F64" s="2" t="s">
        <v>298</v>
      </c>
      <c r="G64" s="2" t="s">
        <v>178</v>
      </c>
      <c r="H64" s="2" t="s">
        <v>179</v>
      </c>
      <c r="I64" s="2" t="s">
        <v>7</v>
      </c>
      <c r="J64" s="2" t="s">
        <v>180</v>
      </c>
      <c r="K64" s="3">
        <v>6800</v>
      </c>
      <c r="L64" s="3">
        <v>0</v>
      </c>
      <c r="M64" s="3">
        <v>0</v>
      </c>
      <c r="N64" s="3">
        <v>6800</v>
      </c>
      <c r="O64" s="3">
        <v>0</v>
      </c>
      <c r="P64" s="3">
        <v>6800</v>
      </c>
      <c r="Q64" s="3">
        <v>6800</v>
      </c>
      <c r="R64" s="3">
        <v>0</v>
      </c>
      <c r="S64" s="3">
        <v>0</v>
      </c>
      <c r="T64" s="3">
        <v>0</v>
      </c>
    </row>
    <row r="65" spans="1:20" hidden="1" outlineLevel="2" x14ac:dyDescent="0.2">
      <c r="A65" s="2" t="s">
        <v>0</v>
      </c>
      <c r="B65" s="2" t="s">
        <v>148</v>
      </c>
      <c r="C65" s="2" t="s">
        <v>2</v>
      </c>
      <c r="D65" s="2" t="s">
        <v>3</v>
      </c>
      <c r="E65" s="2" t="s">
        <v>162</v>
      </c>
      <c r="F65" s="2" t="s">
        <v>298</v>
      </c>
      <c r="G65" s="2" t="s">
        <v>181</v>
      </c>
      <c r="H65" s="2" t="s">
        <v>182</v>
      </c>
      <c r="I65" s="2" t="s">
        <v>7</v>
      </c>
      <c r="J65" s="2" t="s">
        <v>183</v>
      </c>
      <c r="K65" s="3">
        <v>3750</v>
      </c>
      <c r="L65" s="3">
        <v>0</v>
      </c>
      <c r="M65" s="3">
        <v>0</v>
      </c>
      <c r="N65" s="3">
        <v>3750</v>
      </c>
      <c r="O65" s="3">
        <v>0</v>
      </c>
      <c r="P65" s="3">
        <v>3750</v>
      </c>
      <c r="Q65" s="3">
        <v>3749.99</v>
      </c>
      <c r="R65" s="3">
        <v>0</v>
      </c>
      <c r="S65" s="3">
        <v>0.01</v>
      </c>
      <c r="T65" s="3">
        <v>0</v>
      </c>
    </row>
    <row r="66" spans="1:20" hidden="1" outlineLevel="2" x14ac:dyDescent="0.2">
      <c r="A66" s="2" t="s">
        <v>0</v>
      </c>
      <c r="B66" s="2" t="s">
        <v>148</v>
      </c>
      <c r="C66" s="2" t="s">
        <v>2</v>
      </c>
      <c r="D66" s="2" t="s">
        <v>3</v>
      </c>
      <c r="E66" s="2" t="s">
        <v>162</v>
      </c>
      <c r="F66" s="2" t="s">
        <v>298</v>
      </c>
      <c r="G66" s="2" t="s">
        <v>184</v>
      </c>
      <c r="H66" s="2" t="s">
        <v>185</v>
      </c>
      <c r="I66" s="2" t="s">
        <v>7</v>
      </c>
      <c r="J66" s="2" t="s">
        <v>186</v>
      </c>
      <c r="K66" s="3">
        <v>16550</v>
      </c>
      <c r="L66" s="3">
        <v>0</v>
      </c>
      <c r="M66" s="3">
        <v>0</v>
      </c>
      <c r="N66" s="3">
        <v>16550</v>
      </c>
      <c r="O66" s="3">
        <v>0</v>
      </c>
      <c r="P66" s="3">
        <v>16433.36</v>
      </c>
      <c r="Q66" s="3">
        <v>16433.36</v>
      </c>
      <c r="R66" s="3">
        <v>116.64</v>
      </c>
      <c r="S66" s="3">
        <v>116.64</v>
      </c>
      <c r="T66" s="3">
        <v>116.64</v>
      </c>
    </row>
    <row r="67" spans="1:20" hidden="1" outlineLevel="2" x14ac:dyDescent="0.2">
      <c r="A67" s="2" t="s">
        <v>0</v>
      </c>
      <c r="B67" s="2" t="s">
        <v>148</v>
      </c>
      <c r="C67" s="2" t="s">
        <v>2</v>
      </c>
      <c r="D67" s="2" t="s">
        <v>3</v>
      </c>
      <c r="E67" s="2" t="s">
        <v>162</v>
      </c>
      <c r="F67" s="2" t="s">
        <v>298</v>
      </c>
      <c r="G67" s="2" t="s">
        <v>187</v>
      </c>
      <c r="H67" s="2" t="s">
        <v>49</v>
      </c>
      <c r="I67" s="2" t="s">
        <v>7</v>
      </c>
      <c r="J67" s="2" t="s">
        <v>188</v>
      </c>
      <c r="K67" s="3">
        <v>2550</v>
      </c>
      <c r="L67" s="3">
        <v>0</v>
      </c>
      <c r="M67" s="3">
        <v>0</v>
      </c>
      <c r="N67" s="3">
        <v>2550</v>
      </c>
      <c r="O67" s="3">
        <v>0</v>
      </c>
      <c r="P67" s="3">
        <v>1525</v>
      </c>
      <c r="Q67" s="3">
        <v>1525</v>
      </c>
      <c r="R67" s="3">
        <v>1025</v>
      </c>
      <c r="S67" s="3">
        <v>1025</v>
      </c>
      <c r="T67" s="3">
        <v>1025</v>
      </c>
    </row>
    <row r="68" spans="1:20" hidden="1" outlineLevel="2" x14ac:dyDescent="0.2">
      <c r="A68" s="2" t="s">
        <v>0</v>
      </c>
      <c r="B68" s="2" t="s">
        <v>148</v>
      </c>
      <c r="C68" s="2" t="s">
        <v>2</v>
      </c>
      <c r="D68" s="2" t="s">
        <v>3</v>
      </c>
      <c r="E68" s="2" t="s">
        <v>162</v>
      </c>
      <c r="F68" s="2" t="s">
        <v>298</v>
      </c>
      <c r="G68" s="2" t="s">
        <v>189</v>
      </c>
      <c r="H68" s="2" t="s">
        <v>190</v>
      </c>
      <c r="I68" s="2" t="s">
        <v>7</v>
      </c>
      <c r="J68" s="2" t="s">
        <v>191</v>
      </c>
      <c r="K68" s="3">
        <v>2053.44</v>
      </c>
      <c r="L68" s="3">
        <v>0</v>
      </c>
      <c r="M68" s="3">
        <v>0</v>
      </c>
      <c r="N68" s="3">
        <v>2053.44</v>
      </c>
      <c r="O68" s="3">
        <v>0</v>
      </c>
      <c r="P68" s="3">
        <v>2045.12</v>
      </c>
      <c r="Q68" s="3">
        <v>2045.12</v>
      </c>
      <c r="R68" s="3">
        <v>8.32</v>
      </c>
      <c r="S68" s="3">
        <v>8.32</v>
      </c>
      <c r="T68" s="3">
        <v>8.32</v>
      </c>
    </row>
    <row r="69" spans="1:20" outlineLevel="1" collapsed="1" x14ac:dyDescent="0.2">
      <c r="A69" s="25" t="s">
        <v>0</v>
      </c>
      <c r="B69" s="25" t="s">
        <v>148</v>
      </c>
      <c r="C69" s="10" t="s">
        <v>2</v>
      </c>
      <c r="D69" s="10" t="s">
        <v>3</v>
      </c>
      <c r="E69" s="10" t="s">
        <v>162</v>
      </c>
      <c r="F69" s="25" t="s">
        <v>298</v>
      </c>
      <c r="G69" s="4" t="s">
        <v>98</v>
      </c>
      <c r="H69" s="4" t="s">
        <v>98</v>
      </c>
      <c r="I69" s="4" t="s">
        <v>98</v>
      </c>
      <c r="J69" s="4" t="s">
        <v>98</v>
      </c>
      <c r="K69" s="26">
        <v>31703.439999999999</v>
      </c>
      <c r="L69" s="26">
        <v>17523.63</v>
      </c>
      <c r="M69" s="11">
        <v>0</v>
      </c>
      <c r="N69" s="26">
        <v>49227.07</v>
      </c>
      <c r="O69" s="26">
        <v>1576.28</v>
      </c>
      <c r="P69" s="26">
        <v>46500.83</v>
      </c>
      <c r="Q69" s="26">
        <v>46500.82</v>
      </c>
      <c r="R69" s="26">
        <v>2726.24</v>
      </c>
      <c r="S69" s="26">
        <v>2726.25</v>
      </c>
      <c r="T69" s="26">
        <v>1149.96</v>
      </c>
    </row>
    <row r="70" spans="1:20" hidden="1" outlineLevel="2" x14ac:dyDescent="0.2">
      <c r="A70" s="2" t="s">
        <v>0</v>
      </c>
      <c r="B70" s="2" t="s">
        <v>148</v>
      </c>
      <c r="C70" s="2" t="s">
        <v>2</v>
      </c>
      <c r="D70" s="2" t="s">
        <v>3</v>
      </c>
      <c r="E70" s="2" t="s">
        <v>192</v>
      </c>
      <c r="F70" s="2" t="s">
        <v>299</v>
      </c>
      <c r="G70" s="2" t="s">
        <v>178</v>
      </c>
      <c r="H70" s="2" t="s">
        <v>179</v>
      </c>
      <c r="I70" s="2" t="s">
        <v>7</v>
      </c>
      <c r="J70" s="2" t="s">
        <v>180</v>
      </c>
      <c r="K70" s="3">
        <v>9447.2000000000007</v>
      </c>
      <c r="L70" s="3">
        <v>0</v>
      </c>
      <c r="M70" s="3">
        <v>0</v>
      </c>
      <c r="N70" s="3">
        <v>9447.2000000000007</v>
      </c>
      <c r="O70" s="3">
        <v>0</v>
      </c>
      <c r="P70" s="3">
        <v>9447.2000000000007</v>
      </c>
      <c r="Q70" s="3">
        <v>9447.2000000000007</v>
      </c>
      <c r="R70" s="3">
        <v>0</v>
      </c>
      <c r="S70" s="3">
        <v>0</v>
      </c>
      <c r="T70" s="3">
        <v>0</v>
      </c>
    </row>
    <row r="71" spans="1:20" hidden="1" outlineLevel="2" x14ac:dyDescent="0.2">
      <c r="A71" s="2" t="s">
        <v>0</v>
      </c>
      <c r="B71" s="2" t="s">
        <v>148</v>
      </c>
      <c r="C71" s="2" t="s">
        <v>2</v>
      </c>
      <c r="D71" s="2" t="s">
        <v>3</v>
      </c>
      <c r="E71" s="2" t="s">
        <v>192</v>
      </c>
      <c r="F71" s="2" t="s">
        <v>299</v>
      </c>
      <c r="G71" s="2" t="s">
        <v>181</v>
      </c>
      <c r="H71" s="2" t="s">
        <v>182</v>
      </c>
      <c r="I71" s="2" t="s">
        <v>7</v>
      </c>
      <c r="J71" s="2" t="s">
        <v>183</v>
      </c>
      <c r="K71" s="3">
        <v>31500</v>
      </c>
      <c r="L71" s="3">
        <v>0</v>
      </c>
      <c r="M71" s="3">
        <v>0</v>
      </c>
      <c r="N71" s="3">
        <v>31500</v>
      </c>
      <c r="O71" s="3">
        <v>6.85</v>
      </c>
      <c r="P71" s="3">
        <v>31493.15</v>
      </c>
      <c r="Q71" s="3">
        <v>31493.15</v>
      </c>
      <c r="R71" s="3">
        <v>6.85</v>
      </c>
      <c r="S71" s="3">
        <v>6.85</v>
      </c>
      <c r="T71" s="3">
        <v>0</v>
      </c>
    </row>
    <row r="72" spans="1:20" hidden="1" outlineLevel="2" x14ac:dyDescent="0.2">
      <c r="A72" s="2" t="s">
        <v>0</v>
      </c>
      <c r="B72" s="2" t="s">
        <v>148</v>
      </c>
      <c r="C72" s="2" t="s">
        <v>2</v>
      </c>
      <c r="D72" s="2" t="s">
        <v>3</v>
      </c>
      <c r="E72" s="2" t="s">
        <v>192</v>
      </c>
      <c r="F72" s="2" t="s">
        <v>299</v>
      </c>
      <c r="G72" s="2" t="s">
        <v>187</v>
      </c>
      <c r="H72" s="2" t="s">
        <v>49</v>
      </c>
      <c r="I72" s="2" t="s">
        <v>7</v>
      </c>
      <c r="J72" s="2" t="s">
        <v>188</v>
      </c>
      <c r="K72" s="3">
        <v>6800</v>
      </c>
      <c r="L72" s="3">
        <v>0</v>
      </c>
      <c r="M72" s="3">
        <v>0</v>
      </c>
      <c r="N72" s="3">
        <v>6800</v>
      </c>
      <c r="O72" s="3">
        <v>0</v>
      </c>
      <c r="P72" s="3">
        <v>6315</v>
      </c>
      <c r="Q72" s="3">
        <v>6315</v>
      </c>
      <c r="R72" s="3">
        <v>485</v>
      </c>
      <c r="S72" s="3">
        <v>485</v>
      </c>
      <c r="T72" s="3">
        <v>485</v>
      </c>
    </row>
    <row r="73" spans="1:20" hidden="1" outlineLevel="2" x14ac:dyDescent="0.2">
      <c r="A73" s="2" t="s">
        <v>0</v>
      </c>
      <c r="B73" s="2" t="s">
        <v>148</v>
      </c>
      <c r="C73" s="2" t="s">
        <v>2</v>
      </c>
      <c r="D73" s="2" t="s">
        <v>3</v>
      </c>
      <c r="E73" s="2" t="s">
        <v>192</v>
      </c>
      <c r="F73" s="2" t="s">
        <v>299</v>
      </c>
      <c r="G73" s="2" t="s">
        <v>189</v>
      </c>
      <c r="H73" s="2" t="s">
        <v>190</v>
      </c>
      <c r="I73" s="2" t="s">
        <v>7</v>
      </c>
      <c r="J73" s="2" t="s">
        <v>191</v>
      </c>
      <c r="K73" s="3">
        <v>5200</v>
      </c>
      <c r="L73" s="3">
        <v>0</v>
      </c>
      <c r="M73" s="3">
        <v>0</v>
      </c>
      <c r="N73" s="3">
        <v>5200</v>
      </c>
      <c r="O73" s="3">
        <v>0</v>
      </c>
      <c r="P73" s="3">
        <v>5174.3999999999996</v>
      </c>
      <c r="Q73" s="3">
        <v>5174.3999999999996</v>
      </c>
      <c r="R73" s="3">
        <v>25.6</v>
      </c>
      <c r="S73" s="3">
        <v>25.6</v>
      </c>
      <c r="T73" s="3">
        <v>25.6</v>
      </c>
    </row>
    <row r="74" spans="1:20" hidden="1" outlineLevel="2" x14ac:dyDescent="0.2">
      <c r="A74" s="2" t="s">
        <v>0</v>
      </c>
      <c r="B74" s="2" t="s">
        <v>148</v>
      </c>
      <c r="C74" s="2" t="s">
        <v>2</v>
      </c>
      <c r="D74" s="2" t="s">
        <v>3</v>
      </c>
      <c r="E74" s="2" t="s">
        <v>192</v>
      </c>
      <c r="F74" s="2" t="s">
        <v>299</v>
      </c>
      <c r="G74" s="2" t="s">
        <v>193</v>
      </c>
      <c r="H74" s="2" t="s">
        <v>194</v>
      </c>
      <c r="I74" s="2" t="s">
        <v>7</v>
      </c>
      <c r="J74" s="2" t="s">
        <v>195</v>
      </c>
      <c r="K74" s="3">
        <v>9625</v>
      </c>
      <c r="L74" s="3">
        <v>0</v>
      </c>
      <c r="M74" s="3">
        <v>0</v>
      </c>
      <c r="N74" s="3">
        <v>9625</v>
      </c>
      <c r="O74" s="3">
        <v>482.94</v>
      </c>
      <c r="P74" s="3">
        <v>9142.06</v>
      </c>
      <c r="Q74" s="3">
        <v>9142.06</v>
      </c>
      <c r="R74" s="3">
        <v>482.94</v>
      </c>
      <c r="S74" s="3">
        <v>482.94</v>
      </c>
      <c r="T74" s="3">
        <v>0</v>
      </c>
    </row>
    <row r="75" spans="1:20" hidden="1" outlineLevel="2" x14ac:dyDescent="0.2">
      <c r="A75" s="2" t="s">
        <v>0</v>
      </c>
      <c r="B75" s="2" t="s">
        <v>148</v>
      </c>
      <c r="C75" s="2" t="s">
        <v>2</v>
      </c>
      <c r="D75" s="2" t="s">
        <v>3</v>
      </c>
      <c r="E75" s="2" t="s">
        <v>192</v>
      </c>
      <c r="F75" s="2" t="s">
        <v>299</v>
      </c>
      <c r="G75" s="2" t="s">
        <v>150</v>
      </c>
      <c r="H75" s="2" t="s">
        <v>151</v>
      </c>
      <c r="I75" s="2" t="s">
        <v>7</v>
      </c>
      <c r="J75" s="2" t="s">
        <v>152</v>
      </c>
      <c r="K75" s="3">
        <v>800</v>
      </c>
      <c r="L75" s="3">
        <v>0</v>
      </c>
      <c r="M75" s="3">
        <v>0</v>
      </c>
      <c r="N75" s="3">
        <v>800</v>
      </c>
      <c r="O75" s="3">
        <v>0</v>
      </c>
      <c r="P75" s="3">
        <v>0</v>
      </c>
      <c r="Q75" s="3">
        <v>0</v>
      </c>
      <c r="R75" s="3">
        <v>800</v>
      </c>
      <c r="S75" s="3">
        <v>800</v>
      </c>
      <c r="T75" s="3">
        <v>800</v>
      </c>
    </row>
    <row r="76" spans="1:20" hidden="1" outlineLevel="2" x14ac:dyDescent="0.2">
      <c r="A76" s="2" t="s">
        <v>0</v>
      </c>
      <c r="B76" s="2" t="s">
        <v>148</v>
      </c>
      <c r="C76" s="2" t="s">
        <v>2</v>
      </c>
      <c r="D76" s="2" t="s">
        <v>3</v>
      </c>
      <c r="E76" s="2" t="s">
        <v>192</v>
      </c>
      <c r="F76" s="2" t="s">
        <v>299</v>
      </c>
      <c r="G76" s="2" t="s">
        <v>196</v>
      </c>
      <c r="H76" s="2" t="s">
        <v>197</v>
      </c>
      <c r="I76" s="2" t="s">
        <v>7</v>
      </c>
      <c r="J76" s="2" t="s">
        <v>198</v>
      </c>
      <c r="K76" s="3">
        <v>5200</v>
      </c>
      <c r="L76" s="3">
        <v>0</v>
      </c>
      <c r="M76" s="3">
        <v>0</v>
      </c>
      <c r="N76" s="3">
        <v>5200</v>
      </c>
      <c r="O76" s="3">
        <v>0</v>
      </c>
      <c r="P76" s="3">
        <v>5078.8500000000004</v>
      </c>
      <c r="Q76" s="3">
        <v>5078.8500000000004</v>
      </c>
      <c r="R76" s="3">
        <v>121.15</v>
      </c>
      <c r="S76" s="3">
        <v>121.15</v>
      </c>
      <c r="T76" s="3">
        <v>121.15</v>
      </c>
    </row>
    <row r="77" spans="1:20" outlineLevel="1" collapsed="1" x14ac:dyDescent="0.2">
      <c r="A77" s="25" t="s">
        <v>0</v>
      </c>
      <c r="B77" s="25" t="s">
        <v>148</v>
      </c>
      <c r="C77" s="10" t="s">
        <v>2</v>
      </c>
      <c r="D77" s="10" t="s">
        <v>3</v>
      </c>
      <c r="E77" s="10" t="s">
        <v>192</v>
      </c>
      <c r="F77" s="25" t="s">
        <v>299</v>
      </c>
      <c r="G77" s="4" t="s">
        <v>98</v>
      </c>
      <c r="H77" s="4" t="s">
        <v>98</v>
      </c>
      <c r="I77" s="4" t="s">
        <v>98</v>
      </c>
      <c r="J77" s="4" t="s">
        <v>98</v>
      </c>
      <c r="K77" s="26">
        <v>68572.2</v>
      </c>
      <c r="L77" s="26">
        <v>0</v>
      </c>
      <c r="M77" s="11">
        <v>0</v>
      </c>
      <c r="N77" s="26">
        <v>68572.2</v>
      </c>
      <c r="O77" s="26">
        <v>489.79</v>
      </c>
      <c r="P77" s="26">
        <v>66650.66</v>
      </c>
      <c r="Q77" s="26">
        <v>66650.66</v>
      </c>
      <c r="R77" s="26">
        <v>1921.54</v>
      </c>
      <c r="S77" s="26">
        <v>1921.54</v>
      </c>
      <c r="T77" s="26">
        <v>1431.75</v>
      </c>
    </row>
    <row r="78" spans="1:20" hidden="1" outlineLevel="2" x14ac:dyDescent="0.2">
      <c r="A78" s="2" t="s">
        <v>0</v>
      </c>
      <c r="B78" s="2" t="s">
        <v>148</v>
      </c>
      <c r="C78" s="2" t="s">
        <v>2</v>
      </c>
      <c r="D78" s="2" t="s">
        <v>3</v>
      </c>
      <c r="E78" s="2" t="s">
        <v>199</v>
      </c>
      <c r="F78" s="2" t="s">
        <v>300</v>
      </c>
      <c r="G78" s="2" t="s">
        <v>163</v>
      </c>
      <c r="H78" s="2" t="s">
        <v>107</v>
      </c>
      <c r="I78" s="2" t="s">
        <v>7</v>
      </c>
      <c r="J78" s="2" t="s">
        <v>165</v>
      </c>
      <c r="K78" s="3">
        <v>0</v>
      </c>
      <c r="L78" s="3">
        <v>5687.92</v>
      </c>
      <c r="M78" s="3">
        <v>0</v>
      </c>
      <c r="N78" s="3">
        <v>5687.92</v>
      </c>
      <c r="O78" s="3">
        <v>1071.8900000000001</v>
      </c>
      <c r="P78" s="3">
        <v>4616.03</v>
      </c>
      <c r="Q78" s="3">
        <v>4616.03</v>
      </c>
      <c r="R78" s="3">
        <v>1071.8900000000001</v>
      </c>
      <c r="S78" s="3">
        <v>1071.8900000000001</v>
      </c>
      <c r="T78" s="3">
        <v>0</v>
      </c>
    </row>
    <row r="79" spans="1:20" hidden="1" outlineLevel="2" x14ac:dyDescent="0.2">
      <c r="A79" s="2" t="s">
        <v>0</v>
      </c>
      <c r="B79" s="2" t="s">
        <v>148</v>
      </c>
      <c r="C79" s="2" t="s">
        <v>2</v>
      </c>
      <c r="D79" s="2" t="s">
        <v>3</v>
      </c>
      <c r="E79" s="2" t="s">
        <v>199</v>
      </c>
      <c r="F79" s="2" t="s">
        <v>300</v>
      </c>
      <c r="G79" s="2" t="s">
        <v>166</v>
      </c>
      <c r="H79" s="2" t="s">
        <v>110</v>
      </c>
      <c r="I79" s="2" t="s">
        <v>7</v>
      </c>
      <c r="J79" s="2" t="s">
        <v>168</v>
      </c>
      <c r="K79" s="3">
        <v>0</v>
      </c>
      <c r="L79" s="3">
        <v>2444.67</v>
      </c>
      <c r="M79" s="3">
        <v>0</v>
      </c>
      <c r="N79" s="3">
        <v>2444.67</v>
      </c>
      <c r="O79" s="3">
        <v>179.03</v>
      </c>
      <c r="P79" s="3">
        <v>2265.64</v>
      </c>
      <c r="Q79" s="3">
        <v>2265.64</v>
      </c>
      <c r="R79" s="3">
        <v>179.03</v>
      </c>
      <c r="S79" s="3">
        <v>179.03</v>
      </c>
      <c r="T79" s="3">
        <v>0</v>
      </c>
    </row>
    <row r="80" spans="1:20" hidden="1" outlineLevel="2" x14ac:dyDescent="0.2">
      <c r="A80" s="2" t="s">
        <v>0</v>
      </c>
      <c r="B80" s="2" t="s">
        <v>148</v>
      </c>
      <c r="C80" s="2" t="s">
        <v>2</v>
      </c>
      <c r="D80" s="2" t="s">
        <v>3</v>
      </c>
      <c r="E80" s="2" t="s">
        <v>199</v>
      </c>
      <c r="F80" s="2" t="s">
        <v>300</v>
      </c>
      <c r="G80" s="2" t="s">
        <v>200</v>
      </c>
      <c r="H80" s="2" t="s">
        <v>125</v>
      </c>
      <c r="I80" s="2" t="s">
        <v>7</v>
      </c>
      <c r="J80" s="2" t="s">
        <v>202</v>
      </c>
      <c r="K80" s="3">
        <v>0</v>
      </c>
      <c r="L80" s="3">
        <v>2888</v>
      </c>
      <c r="M80" s="3">
        <v>0</v>
      </c>
      <c r="N80" s="3">
        <v>2888</v>
      </c>
      <c r="O80" s="3">
        <v>0</v>
      </c>
      <c r="P80" s="3">
        <v>1623.3</v>
      </c>
      <c r="Q80" s="3">
        <v>1623.3</v>
      </c>
      <c r="R80" s="3">
        <v>1264.7</v>
      </c>
      <c r="S80" s="3">
        <v>1264.7</v>
      </c>
      <c r="T80" s="3">
        <v>1264.7</v>
      </c>
    </row>
    <row r="81" spans="1:20" hidden="1" outlineLevel="2" x14ac:dyDescent="0.2">
      <c r="A81" s="2" t="s">
        <v>0</v>
      </c>
      <c r="B81" s="2" t="s">
        <v>148</v>
      </c>
      <c r="C81" s="2" t="s">
        <v>2</v>
      </c>
      <c r="D81" s="2" t="s">
        <v>3</v>
      </c>
      <c r="E81" s="2" t="s">
        <v>199</v>
      </c>
      <c r="F81" s="2" t="s">
        <v>300</v>
      </c>
      <c r="G81" s="2" t="s">
        <v>169</v>
      </c>
      <c r="H81" s="2" t="s">
        <v>131</v>
      </c>
      <c r="I81" s="2" t="s">
        <v>7</v>
      </c>
      <c r="J81" s="2" t="s">
        <v>171</v>
      </c>
      <c r="K81" s="3">
        <v>0</v>
      </c>
      <c r="L81" s="3">
        <v>68255</v>
      </c>
      <c r="M81" s="3">
        <v>0</v>
      </c>
      <c r="N81" s="3">
        <v>68255</v>
      </c>
      <c r="O81" s="3">
        <v>15736.2</v>
      </c>
      <c r="P81" s="3">
        <v>52518.8</v>
      </c>
      <c r="Q81" s="3">
        <v>52518.8</v>
      </c>
      <c r="R81" s="3">
        <v>15736.2</v>
      </c>
      <c r="S81" s="3">
        <v>15736.2</v>
      </c>
      <c r="T81" s="3">
        <v>0</v>
      </c>
    </row>
    <row r="82" spans="1:20" hidden="1" outlineLevel="2" x14ac:dyDescent="0.2">
      <c r="A82" s="2" t="s">
        <v>0</v>
      </c>
      <c r="B82" s="2" t="s">
        <v>148</v>
      </c>
      <c r="C82" s="2" t="s">
        <v>2</v>
      </c>
      <c r="D82" s="2" t="s">
        <v>3</v>
      </c>
      <c r="E82" s="2" t="s">
        <v>199</v>
      </c>
      <c r="F82" s="2" t="s">
        <v>300</v>
      </c>
      <c r="G82" s="2" t="s">
        <v>172</v>
      </c>
      <c r="H82" s="2" t="s">
        <v>140</v>
      </c>
      <c r="I82" s="2" t="s">
        <v>7</v>
      </c>
      <c r="J82" s="2" t="s">
        <v>174</v>
      </c>
      <c r="K82" s="3">
        <v>0</v>
      </c>
      <c r="L82" s="3">
        <v>8634.25</v>
      </c>
      <c r="M82" s="3">
        <v>0</v>
      </c>
      <c r="N82" s="3">
        <v>8634.25</v>
      </c>
      <c r="O82" s="3">
        <v>1785.22</v>
      </c>
      <c r="P82" s="3">
        <v>6849.03</v>
      </c>
      <c r="Q82" s="3">
        <v>6849.03</v>
      </c>
      <c r="R82" s="3">
        <v>1785.22</v>
      </c>
      <c r="S82" s="3">
        <v>1785.22</v>
      </c>
      <c r="T82" s="3">
        <v>0</v>
      </c>
    </row>
    <row r="83" spans="1:20" hidden="1" outlineLevel="2" x14ac:dyDescent="0.2">
      <c r="A83" s="2" t="s">
        <v>0</v>
      </c>
      <c r="B83" s="2" t="s">
        <v>148</v>
      </c>
      <c r="C83" s="2" t="s">
        <v>2</v>
      </c>
      <c r="D83" s="2" t="s">
        <v>3</v>
      </c>
      <c r="E83" s="2" t="s">
        <v>199</v>
      </c>
      <c r="F83" s="2" t="s">
        <v>300</v>
      </c>
      <c r="G83" s="2" t="s">
        <v>175</v>
      </c>
      <c r="H83" s="2" t="s">
        <v>143</v>
      </c>
      <c r="I83" s="2" t="s">
        <v>7</v>
      </c>
      <c r="J83" s="2" t="s">
        <v>177</v>
      </c>
      <c r="K83" s="3">
        <v>0</v>
      </c>
      <c r="L83" s="3">
        <v>5687.92</v>
      </c>
      <c r="M83" s="3">
        <v>0</v>
      </c>
      <c r="N83" s="3">
        <v>5687.92</v>
      </c>
      <c r="O83" s="3">
        <v>1300.27</v>
      </c>
      <c r="P83" s="3">
        <v>4387.6499999999996</v>
      </c>
      <c r="Q83" s="3">
        <v>4387.6499999999996</v>
      </c>
      <c r="R83" s="3">
        <v>1300.27</v>
      </c>
      <c r="S83" s="3">
        <v>1300.27</v>
      </c>
      <c r="T83" s="3">
        <v>0</v>
      </c>
    </row>
    <row r="84" spans="1:20" hidden="1" outlineLevel="2" x14ac:dyDescent="0.2">
      <c r="A84" s="2" t="s">
        <v>0</v>
      </c>
      <c r="B84" s="2" t="s">
        <v>148</v>
      </c>
      <c r="C84" s="2" t="s">
        <v>2</v>
      </c>
      <c r="D84" s="2" t="s">
        <v>3</v>
      </c>
      <c r="E84" s="2" t="s">
        <v>199</v>
      </c>
      <c r="F84" s="2" t="s">
        <v>300</v>
      </c>
      <c r="G84" s="2" t="s">
        <v>184</v>
      </c>
      <c r="H84" s="2" t="s">
        <v>185</v>
      </c>
      <c r="I84" s="2" t="s">
        <v>7</v>
      </c>
      <c r="J84" s="2" t="s">
        <v>186</v>
      </c>
      <c r="K84" s="3">
        <v>2000</v>
      </c>
      <c r="L84" s="3">
        <v>0</v>
      </c>
      <c r="M84" s="3">
        <v>0</v>
      </c>
      <c r="N84" s="3">
        <v>2000</v>
      </c>
      <c r="O84" s="3">
        <v>0</v>
      </c>
      <c r="P84" s="3">
        <v>2000</v>
      </c>
      <c r="Q84" s="3">
        <v>2000</v>
      </c>
      <c r="R84" s="3">
        <v>0</v>
      </c>
      <c r="S84" s="3">
        <v>0</v>
      </c>
      <c r="T84" s="3">
        <v>0</v>
      </c>
    </row>
    <row r="85" spans="1:20" hidden="1" outlineLevel="2" x14ac:dyDescent="0.2">
      <c r="A85" s="2" t="s">
        <v>0</v>
      </c>
      <c r="B85" s="2" t="s">
        <v>148</v>
      </c>
      <c r="C85" s="2" t="s">
        <v>2</v>
      </c>
      <c r="D85" s="2" t="s">
        <v>3</v>
      </c>
      <c r="E85" s="2" t="s">
        <v>199</v>
      </c>
      <c r="F85" s="2" t="s">
        <v>300</v>
      </c>
      <c r="G85" s="2" t="s">
        <v>189</v>
      </c>
      <c r="H85" s="2" t="s">
        <v>190</v>
      </c>
      <c r="I85" s="2" t="s">
        <v>7</v>
      </c>
      <c r="J85" s="2" t="s">
        <v>191</v>
      </c>
      <c r="K85" s="3">
        <v>31000</v>
      </c>
      <c r="L85" s="3">
        <v>0</v>
      </c>
      <c r="M85" s="3">
        <v>0</v>
      </c>
      <c r="N85" s="3">
        <v>31000</v>
      </c>
      <c r="O85" s="3">
        <v>0</v>
      </c>
      <c r="P85" s="3">
        <v>28664.16</v>
      </c>
      <c r="Q85" s="3">
        <v>28664.16</v>
      </c>
      <c r="R85" s="3">
        <v>2335.84</v>
      </c>
      <c r="S85" s="3">
        <v>2335.84</v>
      </c>
      <c r="T85" s="3">
        <v>2335.84</v>
      </c>
    </row>
    <row r="86" spans="1:20" hidden="1" outlineLevel="2" x14ac:dyDescent="0.2">
      <c r="A86" s="2" t="s">
        <v>0</v>
      </c>
      <c r="B86" s="2" t="s">
        <v>148</v>
      </c>
      <c r="C86" s="2" t="s">
        <v>2</v>
      </c>
      <c r="D86" s="2" t="s">
        <v>3</v>
      </c>
      <c r="E86" s="2" t="s">
        <v>199</v>
      </c>
      <c r="F86" s="2" t="s">
        <v>300</v>
      </c>
      <c r="G86" s="2" t="s">
        <v>203</v>
      </c>
      <c r="H86" s="2" t="s">
        <v>64</v>
      </c>
      <c r="I86" s="2" t="s">
        <v>7</v>
      </c>
      <c r="J86" s="2" t="s">
        <v>204</v>
      </c>
      <c r="K86" s="3">
        <v>1000</v>
      </c>
      <c r="L86" s="3">
        <v>0</v>
      </c>
      <c r="M86" s="3">
        <v>0</v>
      </c>
      <c r="N86" s="3">
        <v>1000</v>
      </c>
      <c r="O86" s="3">
        <v>0</v>
      </c>
      <c r="P86" s="3">
        <v>0</v>
      </c>
      <c r="Q86" s="3">
        <v>0</v>
      </c>
      <c r="R86" s="3">
        <v>1000</v>
      </c>
      <c r="S86" s="3">
        <v>1000</v>
      </c>
      <c r="T86" s="3">
        <v>1000</v>
      </c>
    </row>
    <row r="87" spans="1:20" hidden="1" outlineLevel="2" x14ac:dyDescent="0.2">
      <c r="A87" s="2" t="s">
        <v>0</v>
      </c>
      <c r="B87" s="2" t="s">
        <v>148</v>
      </c>
      <c r="C87" s="2" t="s">
        <v>2</v>
      </c>
      <c r="D87" s="2" t="s">
        <v>3</v>
      </c>
      <c r="E87" s="2" t="s">
        <v>199</v>
      </c>
      <c r="F87" s="2" t="s">
        <v>300</v>
      </c>
      <c r="G87" s="2" t="s">
        <v>196</v>
      </c>
      <c r="H87" s="2" t="s">
        <v>197</v>
      </c>
      <c r="I87" s="2" t="s">
        <v>7</v>
      </c>
      <c r="J87" s="2" t="s">
        <v>198</v>
      </c>
      <c r="K87" s="3">
        <v>1000</v>
      </c>
      <c r="L87" s="3">
        <v>0</v>
      </c>
      <c r="M87" s="3">
        <v>0</v>
      </c>
      <c r="N87" s="3">
        <v>1000</v>
      </c>
      <c r="O87" s="3">
        <v>0</v>
      </c>
      <c r="P87" s="3">
        <v>689.49</v>
      </c>
      <c r="Q87" s="3">
        <v>689.49</v>
      </c>
      <c r="R87" s="3">
        <v>310.51</v>
      </c>
      <c r="S87" s="3">
        <v>310.51</v>
      </c>
      <c r="T87" s="3">
        <v>310.51</v>
      </c>
    </row>
    <row r="88" spans="1:20" outlineLevel="1" collapsed="1" x14ac:dyDescent="0.2">
      <c r="A88" s="25" t="s">
        <v>0</v>
      </c>
      <c r="B88" s="25" t="s">
        <v>148</v>
      </c>
      <c r="C88" s="10" t="s">
        <v>2</v>
      </c>
      <c r="D88" s="10" t="s">
        <v>3</v>
      </c>
      <c r="E88" s="10" t="s">
        <v>199</v>
      </c>
      <c r="F88" s="25" t="s">
        <v>300</v>
      </c>
      <c r="G88" s="4" t="s">
        <v>98</v>
      </c>
      <c r="H88" s="4" t="s">
        <v>98</v>
      </c>
      <c r="I88" s="4" t="s">
        <v>98</v>
      </c>
      <c r="J88" s="4" t="s">
        <v>98</v>
      </c>
      <c r="K88" s="26">
        <v>35000</v>
      </c>
      <c r="L88" s="26">
        <v>93597.759999999995</v>
      </c>
      <c r="M88" s="11">
        <v>0</v>
      </c>
      <c r="N88" s="26">
        <v>128597.75999999999</v>
      </c>
      <c r="O88" s="26">
        <v>20072.61</v>
      </c>
      <c r="P88" s="26">
        <v>103614.1</v>
      </c>
      <c r="Q88" s="26">
        <v>103614.1</v>
      </c>
      <c r="R88" s="26">
        <v>24983.66</v>
      </c>
      <c r="S88" s="26">
        <v>24983.66</v>
      </c>
      <c r="T88" s="26">
        <v>4911.05</v>
      </c>
    </row>
    <row r="89" spans="1:20" hidden="1" outlineLevel="2" x14ac:dyDescent="0.2">
      <c r="A89" s="2" t="s">
        <v>0</v>
      </c>
      <c r="B89" s="2" t="s">
        <v>148</v>
      </c>
      <c r="C89" s="2" t="s">
        <v>2</v>
      </c>
      <c r="D89" s="2" t="s">
        <v>3</v>
      </c>
      <c r="E89" s="2" t="s">
        <v>205</v>
      </c>
      <c r="F89" s="2" t="s">
        <v>301</v>
      </c>
      <c r="G89" s="2" t="s">
        <v>206</v>
      </c>
      <c r="H89" s="2" t="s">
        <v>207</v>
      </c>
      <c r="I89" s="2" t="s">
        <v>7</v>
      </c>
      <c r="J89" s="2" t="s">
        <v>208</v>
      </c>
      <c r="K89" s="3">
        <v>16800</v>
      </c>
      <c r="L89" s="3">
        <v>0</v>
      </c>
      <c r="M89" s="3">
        <v>0</v>
      </c>
      <c r="N89" s="3">
        <v>16800</v>
      </c>
      <c r="O89" s="3">
        <v>0</v>
      </c>
      <c r="P89" s="3">
        <v>0</v>
      </c>
      <c r="Q89" s="3">
        <v>0</v>
      </c>
      <c r="R89" s="3">
        <v>16800</v>
      </c>
      <c r="S89" s="3">
        <v>16800</v>
      </c>
      <c r="T89" s="3">
        <v>16800</v>
      </c>
    </row>
    <row r="90" spans="1:20" hidden="1" outlineLevel="2" x14ac:dyDescent="0.2">
      <c r="A90" s="2" t="s">
        <v>0</v>
      </c>
      <c r="B90" s="2" t="s">
        <v>148</v>
      </c>
      <c r="C90" s="2" t="s">
        <v>2</v>
      </c>
      <c r="D90" s="2" t="s">
        <v>3</v>
      </c>
      <c r="E90" s="2" t="s">
        <v>205</v>
      </c>
      <c r="F90" s="2" t="s">
        <v>301</v>
      </c>
      <c r="G90" s="2" t="s">
        <v>150</v>
      </c>
      <c r="H90" s="2" t="s">
        <v>151</v>
      </c>
      <c r="I90" s="2" t="s">
        <v>7</v>
      </c>
      <c r="J90" s="2" t="s">
        <v>152</v>
      </c>
      <c r="K90" s="3">
        <v>0</v>
      </c>
      <c r="L90" s="3">
        <v>34283.51</v>
      </c>
      <c r="M90" s="3">
        <v>0</v>
      </c>
      <c r="N90" s="3">
        <v>34283.51</v>
      </c>
      <c r="O90" s="3">
        <v>882.97</v>
      </c>
      <c r="P90" s="3">
        <v>32788.53</v>
      </c>
      <c r="Q90" s="3">
        <v>32788.53</v>
      </c>
      <c r="R90" s="3">
        <v>1494.98</v>
      </c>
      <c r="S90" s="3">
        <v>1494.98</v>
      </c>
      <c r="T90" s="3">
        <v>612.01</v>
      </c>
    </row>
    <row r="91" spans="1:20" hidden="1" outlineLevel="2" x14ac:dyDescent="0.2">
      <c r="A91" s="2" t="s">
        <v>0</v>
      </c>
      <c r="B91" s="2" t="s">
        <v>148</v>
      </c>
      <c r="C91" s="2" t="s">
        <v>2</v>
      </c>
      <c r="D91" s="2" t="s">
        <v>3</v>
      </c>
      <c r="E91" s="2" t="s">
        <v>205</v>
      </c>
      <c r="F91" s="2" t="s">
        <v>301</v>
      </c>
      <c r="G91" s="2" t="s">
        <v>153</v>
      </c>
      <c r="H91" s="2" t="s">
        <v>154</v>
      </c>
      <c r="I91" s="2" t="s">
        <v>7</v>
      </c>
      <c r="J91" s="2" t="s">
        <v>155</v>
      </c>
      <c r="K91" s="3">
        <v>818992.12</v>
      </c>
      <c r="L91" s="3">
        <v>-16517.400000000001</v>
      </c>
      <c r="M91" s="3">
        <v>0</v>
      </c>
      <c r="N91" s="3">
        <v>802474.72</v>
      </c>
      <c r="O91" s="3">
        <v>0</v>
      </c>
      <c r="P91" s="3">
        <v>722368.08</v>
      </c>
      <c r="Q91" s="3">
        <v>680420.87</v>
      </c>
      <c r="R91" s="3">
        <v>80106.64</v>
      </c>
      <c r="S91" s="3">
        <v>122053.85</v>
      </c>
      <c r="T91" s="3">
        <v>80106.64</v>
      </c>
    </row>
    <row r="92" spans="1:20" hidden="1" outlineLevel="2" x14ac:dyDescent="0.2">
      <c r="A92" s="2" t="s">
        <v>0</v>
      </c>
      <c r="B92" s="2" t="s">
        <v>148</v>
      </c>
      <c r="C92" s="2" t="s">
        <v>2</v>
      </c>
      <c r="D92" s="2" t="s">
        <v>3</v>
      </c>
      <c r="E92" s="2" t="s">
        <v>205</v>
      </c>
      <c r="F92" s="2" t="s">
        <v>301</v>
      </c>
      <c r="G92" s="2" t="s">
        <v>156</v>
      </c>
      <c r="H92" s="2" t="s">
        <v>157</v>
      </c>
      <c r="I92" s="2" t="s">
        <v>7</v>
      </c>
      <c r="J92" s="2" t="s">
        <v>158</v>
      </c>
      <c r="K92" s="3">
        <v>207578.45</v>
      </c>
      <c r="L92" s="3">
        <v>25165.83</v>
      </c>
      <c r="M92" s="3">
        <v>0</v>
      </c>
      <c r="N92" s="3">
        <v>232744.28</v>
      </c>
      <c r="O92" s="3">
        <v>0</v>
      </c>
      <c r="P92" s="3">
        <v>161605.59</v>
      </c>
      <c r="Q92" s="3">
        <v>161286.71</v>
      </c>
      <c r="R92" s="3">
        <v>71138.69</v>
      </c>
      <c r="S92" s="3">
        <v>71457.570000000007</v>
      </c>
      <c r="T92" s="3">
        <v>71138.69</v>
      </c>
    </row>
    <row r="93" spans="1:20" hidden="1" outlineLevel="2" x14ac:dyDescent="0.2">
      <c r="A93" s="2" t="s">
        <v>0</v>
      </c>
      <c r="B93" s="2" t="s">
        <v>148</v>
      </c>
      <c r="C93" s="2" t="s">
        <v>2</v>
      </c>
      <c r="D93" s="2" t="s">
        <v>3</v>
      </c>
      <c r="E93" s="2" t="s">
        <v>205</v>
      </c>
      <c r="F93" s="2" t="s">
        <v>301</v>
      </c>
      <c r="G93" s="2" t="s">
        <v>159</v>
      </c>
      <c r="H93" s="2" t="s">
        <v>160</v>
      </c>
      <c r="I93" s="2" t="s">
        <v>7</v>
      </c>
      <c r="J93" s="2" t="s">
        <v>161</v>
      </c>
      <c r="K93" s="3">
        <v>261424.91</v>
      </c>
      <c r="L93" s="3">
        <v>-134911.32999999999</v>
      </c>
      <c r="M93" s="3">
        <v>0</v>
      </c>
      <c r="N93" s="3">
        <v>126513.58</v>
      </c>
      <c r="O93" s="3">
        <v>0</v>
      </c>
      <c r="P93" s="3">
        <v>126513.58</v>
      </c>
      <c r="Q93" s="3">
        <v>115598.29</v>
      </c>
      <c r="R93" s="3">
        <v>0</v>
      </c>
      <c r="S93" s="3">
        <v>10915.29</v>
      </c>
      <c r="T93" s="3">
        <v>0</v>
      </c>
    </row>
    <row r="94" spans="1:20" outlineLevel="1" collapsed="1" x14ac:dyDescent="0.2">
      <c r="A94" s="25" t="s">
        <v>0</v>
      </c>
      <c r="B94" s="25" t="s">
        <v>148</v>
      </c>
      <c r="C94" s="10" t="s">
        <v>2</v>
      </c>
      <c r="D94" s="10" t="s">
        <v>3</v>
      </c>
      <c r="E94" s="10" t="s">
        <v>205</v>
      </c>
      <c r="F94" s="25" t="s">
        <v>301</v>
      </c>
      <c r="G94" s="4" t="s">
        <v>98</v>
      </c>
      <c r="H94" s="4" t="s">
        <v>98</v>
      </c>
      <c r="I94" s="4" t="s">
        <v>98</v>
      </c>
      <c r="J94" s="4" t="s">
        <v>98</v>
      </c>
      <c r="K94" s="26">
        <v>1304795.48</v>
      </c>
      <c r="L94" s="26">
        <v>-91979.39</v>
      </c>
      <c r="M94" s="11">
        <v>0</v>
      </c>
      <c r="N94" s="26">
        <v>1212816.0900000001</v>
      </c>
      <c r="O94" s="26">
        <v>882.97</v>
      </c>
      <c r="P94" s="26">
        <v>1043275.78</v>
      </c>
      <c r="Q94" s="26">
        <v>990094.4</v>
      </c>
      <c r="R94" s="26">
        <v>169540.31</v>
      </c>
      <c r="S94" s="26">
        <v>222721.69</v>
      </c>
      <c r="T94" s="26">
        <v>168657.34</v>
      </c>
    </row>
    <row r="95" spans="1:20" hidden="1" outlineLevel="2" x14ac:dyDescent="0.2">
      <c r="A95" s="2" t="s">
        <v>0</v>
      </c>
      <c r="B95" s="2" t="s">
        <v>209</v>
      </c>
      <c r="C95" s="2" t="s">
        <v>2</v>
      </c>
      <c r="D95" s="2" t="s">
        <v>3</v>
      </c>
      <c r="E95" s="2" t="s">
        <v>210</v>
      </c>
      <c r="F95" s="2" t="s">
        <v>302</v>
      </c>
      <c r="G95" s="2" t="s">
        <v>211</v>
      </c>
      <c r="H95" s="2" t="s">
        <v>212</v>
      </c>
      <c r="I95" s="2" t="s">
        <v>7</v>
      </c>
      <c r="J95" s="2" t="s">
        <v>213</v>
      </c>
      <c r="K95" s="3">
        <v>6000</v>
      </c>
      <c r="L95" s="3">
        <v>0</v>
      </c>
      <c r="M95" s="3">
        <v>0</v>
      </c>
      <c r="N95" s="3">
        <v>6000</v>
      </c>
      <c r="O95" s="3">
        <v>0</v>
      </c>
      <c r="P95" s="3">
        <v>5997.6</v>
      </c>
      <c r="Q95" s="3">
        <v>5997.6</v>
      </c>
      <c r="R95" s="3">
        <v>2.4</v>
      </c>
      <c r="S95" s="3">
        <v>2.4</v>
      </c>
      <c r="T95" s="3">
        <v>2.4</v>
      </c>
    </row>
    <row r="96" spans="1:20" hidden="1" outlineLevel="2" x14ac:dyDescent="0.2">
      <c r="A96" s="2" t="s">
        <v>0</v>
      </c>
      <c r="B96" s="2" t="s">
        <v>209</v>
      </c>
      <c r="C96" s="2" t="s">
        <v>2</v>
      </c>
      <c r="D96" s="2" t="s">
        <v>3</v>
      </c>
      <c r="E96" s="2" t="s">
        <v>210</v>
      </c>
      <c r="F96" s="2" t="s">
        <v>302</v>
      </c>
      <c r="G96" s="2" t="s">
        <v>214</v>
      </c>
      <c r="H96" s="2" t="s">
        <v>215</v>
      </c>
      <c r="I96" s="2" t="s">
        <v>7</v>
      </c>
      <c r="J96" s="2" t="s">
        <v>216</v>
      </c>
      <c r="K96" s="3">
        <v>15000</v>
      </c>
      <c r="L96" s="3">
        <v>0</v>
      </c>
      <c r="M96" s="3">
        <v>0</v>
      </c>
      <c r="N96" s="3">
        <v>15000</v>
      </c>
      <c r="O96" s="3">
        <v>0</v>
      </c>
      <c r="P96" s="3">
        <v>10214.4</v>
      </c>
      <c r="Q96" s="3">
        <v>10214.4</v>
      </c>
      <c r="R96" s="3">
        <v>4785.6000000000004</v>
      </c>
      <c r="S96" s="3">
        <v>4785.6000000000004</v>
      </c>
      <c r="T96" s="3">
        <v>4785.6000000000004</v>
      </c>
    </row>
    <row r="97" spans="1:20" hidden="1" outlineLevel="2" x14ac:dyDescent="0.2">
      <c r="A97" s="2" t="s">
        <v>0</v>
      </c>
      <c r="B97" s="2" t="s">
        <v>209</v>
      </c>
      <c r="C97" s="2" t="s">
        <v>2</v>
      </c>
      <c r="D97" s="2" t="s">
        <v>3</v>
      </c>
      <c r="E97" s="2" t="s">
        <v>210</v>
      </c>
      <c r="F97" s="2" t="s">
        <v>302</v>
      </c>
      <c r="G97" s="2" t="s">
        <v>217</v>
      </c>
      <c r="H97" s="2" t="s">
        <v>218</v>
      </c>
      <c r="I97" s="2" t="s">
        <v>7</v>
      </c>
      <c r="J97" s="2" t="s">
        <v>219</v>
      </c>
      <c r="K97" s="3">
        <v>6000</v>
      </c>
      <c r="L97" s="3">
        <v>0</v>
      </c>
      <c r="M97" s="3">
        <v>0</v>
      </c>
      <c r="N97" s="3">
        <v>6000</v>
      </c>
      <c r="O97" s="3">
        <v>0</v>
      </c>
      <c r="P97" s="3">
        <v>6000</v>
      </c>
      <c r="Q97" s="3">
        <v>6000</v>
      </c>
      <c r="R97" s="3">
        <v>0</v>
      </c>
      <c r="S97" s="3">
        <v>0</v>
      </c>
      <c r="T97" s="3">
        <v>0</v>
      </c>
    </row>
    <row r="98" spans="1:20" outlineLevel="1" collapsed="1" x14ac:dyDescent="0.2">
      <c r="A98" s="4" t="s">
        <v>0</v>
      </c>
      <c r="B98" s="4" t="s">
        <v>209</v>
      </c>
      <c r="C98" s="4" t="s">
        <v>2</v>
      </c>
      <c r="D98" s="4" t="s">
        <v>3</v>
      </c>
      <c r="E98" s="4" t="s">
        <v>210</v>
      </c>
      <c r="F98" s="4" t="s">
        <v>302</v>
      </c>
      <c r="G98" s="4" t="s">
        <v>98</v>
      </c>
      <c r="H98" s="4" t="s">
        <v>98</v>
      </c>
      <c r="I98" s="4" t="s">
        <v>98</v>
      </c>
      <c r="J98" s="4" t="s">
        <v>98</v>
      </c>
      <c r="K98" s="5">
        <v>27000</v>
      </c>
      <c r="L98" s="5">
        <v>0</v>
      </c>
      <c r="M98" s="5">
        <v>0</v>
      </c>
      <c r="N98" s="5">
        <v>27000</v>
      </c>
      <c r="O98" s="5">
        <v>0</v>
      </c>
      <c r="P98" s="5">
        <v>22212</v>
      </c>
      <c r="Q98" s="5">
        <v>22212</v>
      </c>
      <c r="R98" s="5">
        <v>4788</v>
      </c>
      <c r="S98" s="5">
        <v>4788</v>
      </c>
      <c r="T98" s="5">
        <v>4788</v>
      </c>
    </row>
    <row r="99" spans="1:20" hidden="1" outlineLevel="2" x14ac:dyDescent="0.2">
      <c r="A99" s="2" t="s">
        <v>0</v>
      </c>
      <c r="B99" s="2" t="s">
        <v>220</v>
      </c>
      <c r="C99" s="2" t="s">
        <v>2</v>
      </c>
      <c r="D99" s="2" t="s">
        <v>3</v>
      </c>
      <c r="E99" s="2" t="s">
        <v>221</v>
      </c>
      <c r="F99" s="2" t="s">
        <v>303</v>
      </c>
      <c r="G99" s="2" t="s">
        <v>178</v>
      </c>
      <c r="H99" s="2" t="s">
        <v>179</v>
      </c>
      <c r="I99" s="2" t="s">
        <v>7</v>
      </c>
      <c r="J99" s="2" t="s">
        <v>222</v>
      </c>
      <c r="K99" s="3">
        <v>105840.96000000001</v>
      </c>
      <c r="L99" s="3">
        <v>0</v>
      </c>
      <c r="M99" s="3">
        <v>0</v>
      </c>
      <c r="N99" s="3">
        <v>105840.96000000001</v>
      </c>
      <c r="O99" s="3">
        <v>0</v>
      </c>
      <c r="P99" s="3">
        <v>103101.68</v>
      </c>
      <c r="Q99" s="3">
        <v>103101.68</v>
      </c>
      <c r="R99" s="3">
        <v>2739.28</v>
      </c>
      <c r="S99" s="3">
        <v>2739.28</v>
      </c>
      <c r="T99" s="3">
        <v>2739.28</v>
      </c>
    </row>
    <row r="100" spans="1:20" hidden="1" outlineLevel="2" x14ac:dyDescent="0.2">
      <c r="A100" s="2" t="s">
        <v>0</v>
      </c>
      <c r="B100" s="2" t="s">
        <v>220</v>
      </c>
      <c r="C100" s="2" t="s">
        <v>2</v>
      </c>
      <c r="D100" s="2" t="s">
        <v>3</v>
      </c>
      <c r="E100" s="2" t="s">
        <v>221</v>
      </c>
      <c r="F100" s="2" t="s">
        <v>303</v>
      </c>
      <c r="G100" s="2" t="s">
        <v>187</v>
      </c>
      <c r="H100" s="2" t="s">
        <v>49</v>
      </c>
      <c r="I100" s="2" t="s">
        <v>7</v>
      </c>
      <c r="J100" s="2" t="s">
        <v>223</v>
      </c>
      <c r="K100" s="3">
        <v>3000</v>
      </c>
      <c r="L100" s="3">
        <v>0</v>
      </c>
      <c r="M100" s="3">
        <v>0</v>
      </c>
      <c r="N100" s="3">
        <v>3000</v>
      </c>
      <c r="O100" s="3">
        <v>0</v>
      </c>
      <c r="P100" s="3">
        <v>3000</v>
      </c>
      <c r="Q100" s="3">
        <v>3000</v>
      </c>
      <c r="R100" s="3">
        <v>0</v>
      </c>
      <c r="S100" s="3">
        <v>0</v>
      </c>
      <c r="T100" s="3">
        <v>0</v>
      </c>
    </row>
    <row r="101" spans="1:20" outlineLevel="1" collapsed="1" x14ac:dyDescent="0.2">
      <c r="A101" s="4" t="s">
        <v>0</v>
      </c>
      <c r="B101" s="4" t="s">
        <v>220</v>
      </c>
      <c r="C101" s="4" t="s">
        <v>2</v>
      </c>
      <c r="D101" s="4" t="s">
        <v>3</v>
      </c>
      <c r="E101" s="4" t="s">
        <v>221</v>
      </c>
      <c r="F101" s="4" t="s">
        <v>303</v>
      </c>
      <c r="G101" s="4" t="s">
        <v>98</v>
      </c>
      <c r="H101" s="4" t="s">
        <v>98</v>
      </c>
      <c r="I101" s="4" t="s">
        <v>98</v>
      </c>
      <c r="J101" s="4" t="s">
        <v>98</v>
      </c>
      <c r="K101" s="5">
        <v>108840.96000000001</v>
      </c>
      <c r="L101" s="5">
        <v>0</v>
      </c>
      <c r="M101" s="5">
        <v>0</v>
      </c>
      <c r="N101" s="5">
        <v>108840.96000000001</v>
      </c>
      <c r="O101" s="5">
        <v>0</v>
      </c>
      <c r="P101" s="5">
        <v>106101.68</v>
      </c>
      <c r="Q101" s="5">
        <v>106101.68</v>
      </c>
      <c r="R101" s="5">
        <v>2739.28</v>
      </c>
      <c r="S101" s="5">
        <v>2739.28</v>
      </c>
      <c r="T101" s="5">
        <v>2739.28</v>
      </c>
    </row>
    <row r="102" spans="1:20" hidden="1" outlineLevel="2" x14ac:dyDescent="0.2">
      <c r="A102" s="2" t="s">
        <v>0</v>
      </c>
      <c r="B102" s="2" t="s">
        <v>224</v>
      </c>
      <c r="C102" s="2" t="s">
        <v>2</v>
      </c>
      <c r="D102" s="2" t="s">
        <v>3</v>
      </c>
      <c r="E102" s="2" t="s">
        <v>225</v>
      </c>
      <c r="F102" s="2" t="s">
        <v>304</v>
      </c>
      <c r="G102" s="2" t="s">
        <v>214</v>
      </c>
      <c r="H102" s="2" t="s">
        <v>215</v>
      </c>
      <c r="I102" s="2" t="s">
        <v>7</v>
      </c>
      <c r="J102" s="2" t="s">
        <v>226</v>
      </c>
      <c r="K102" s="3">
        <v>12500</v>
      </c>
      <c r="L102" s="3">
        <v>0</v>
      </c>
      <c r="M102" s="3">
        <v>0</v>
      </c>
      <c r="N102" s="3">
        <v>12500</v>
      </c>
      <c r="O102" s="3">
        <v>0</v>
      </c>
      <c r="P102" s="3">
        <v>10169.6</v>
      </c>
      <c r="Q102" s="3">
        <v>10169.6</v>
      </c>
      <c r="R102" s="3">
        <v>2330.4</v>
      </c>
      <c r="S102" s="3">
        <v>2330.4</v>
      </c>
      <c r="T102" s="3">
        <v>2330.4</v>
      </c>
    </row>
    <row r="103" spans="1:20" hidden="1" outlineLevel="2" x14ac:dyDescent="0.2">
      <c r="A103" s="2" t="s">
        <v>0</v>
      </c>
      <c r="B103" s="2" t="s">
        <v>224</v>
      </c>
      <c r="C103" s="2" t="s">
        <v>2</v>
      </c>
      <c r="D103" s="2" t="s">
        <v>3</v>
      </c>
      <c r="E103" s="2" t="s">
        <v>225</v>
      </c>
      <c r="F103" s="2" t="s">
        <v>304</v>
      </c>
      <c r="G103" s="2" t="s">
        <v>217</v>
      </c>
      <c r="H103" s="2" t="s">
        <v>218</v>
      </c>
      <c r="I103" s="2" t="s">
        <v>7</v>
      </c>
      <c r="J103" s="2" t="s">
        <v>227</v>
      </c>
      <c r="K103" s="3">
        <v>2500</v>
      </c>
      <c r="L103" s="3">
        <v>0</v>
      </c>
      <c r="M103" s="3">
        <v>0</v>
      </c>
      <c r="N103" s="3">
        <v>2500</v>
      </c>
      <c r="O103" s="3">
        <v>0</v>
      </c>
      <c r="P103" s="3">
        <v>2495.5</v>
      </c>
      <c r="Q103" s="3">
        <v>2495.5</v>
      </c>
      <c r="R103" s="3">
        <v>4.5</v>
      </c>
      <c r="S103" s="3">
        <v>4.5</v>
      </c>
      <c r="T103" s="3">
        <v>4.5</v>
      </c>
    </row>
    <row r="104" spans="1:20" outlineLevel="1" collapsed="1" x14ac:dyDescent="0.2">
      <c r="A104" s="4" t="s">
        <v>0</v>
      </c>
      <c r="B104" s="4" t="s">
        <v>224</v>
      </c>
      <c r="C104" s="4" t="s">
        <v>2</v>
      </c>
      <c r="D104" s="4" t="s">
        <v>3</v>
      </c>
      <c r="E104" s="4" t="s">
        <v>225</v>
      </c>
      <c r="F104" s="4" t="s">
        <v>304</v>
      </c>
      <c r="G104" s="4" t="s">
        <v>98</v>
      </c>
      <c r="H104" s="4" t="s">
        <v>98</v>
      </c>
      <c r="I104" s="4" t="s">
        <v>98</v>
      </c>
      <c r="J104" s="4" t="s">
        <v>98</v>
      </c>
      <c r="K104" s="5">
        <v>15000</v>
      </c>
      <c r="L104" s="5">
        <v>0</v>
      </c>
      <c r="M104" s="5">
        <v>0</v>
      </c>
      <c r="N104" s="5">
        <v>15000</v>
      </c>
      <c r="O104" s="5">
        <v>0</v>
      </c>
      <c r="P104" s="5">
        <v>12665.1</v>
      </c>
      <c r="Q104" s="5">
        <v>12665.1</v>
      </c>
      <c r="R104" s="5">
        <v>2334.9</v>
      </c>
      <c r="S104" s="5">
        <v>2334.9</v>
      </c>
      <c r="T104" s="5">
        <v>2334.9</v>
      </c>
    </row>
    <row r="105" spans="1:20" hidden="1" outlineLevel="2" x14ac:dyDescent="0.2">
      <c r="A105" s="2" t="s">
        <v>0</v>
      </c>
      <c r="B105" s="2" t="s">
        <v>228</v>
      </c>
      <c r="C105" s="2" t="s">
        <v>2</v>
      </c>
      <c r="D105" s="2" t="s">
        <v>3</v>
      </c>
      <c r="E105" s="2" t="s">
        <v>229</v>
      </c>
      <c r="F105" s="2" t="s">
        <v>305</v>
      </c>
      <c r="G105" s="2" t="s">
        <v>187</v>
      </c>
      <c r="H105" s="2" t="s">
        <v>49</v>
      </c>
      <c r="I105" s="2" t="s">
        <v>7</v>
      </c>
      <c r="J105" s="2" t="s">
        <v>230</v>
      </c>
      <c r="K105" s="3">
        <v>5174.3999999999996</v>
      </c>
      <c r="L105" s="3">
        <v>4241.9399999999996</v>
      </c>
      <c r="M105" s="3">
        <v>0</v>
      </c>
      <c r="N105" s="3">
        <v>9416.34</v>
      </c>
      <c r="O105" s="3">
        <v>0</v>
      </c>
      <c r="P105" s="3">
        <v>7846.95</v>
      </c>
      <c r="Q105" s="3">
        <v>7846.95</v>
      </c>
      <c r="R105" s="3">
        <v>1569.39</v>
      </c>
      <c r="S105" s="3">
        <v>1569.39</v>
      </c>
      <c r="T105" s="3">
        <v>1569.39</v>
      </c>
    </row>
    <row r="106" spans="1:20" hidden="1" outlineLevel="2" x14ac:dyDescent="0.2">
      <c r="A106" s="2" t="s">
        <v>0</v>
      </c>
      <c r="B106" s="2" t="s">
        <v>228</v>
      </c>
      <c r="C106" s="2" t="s">
        <v>2</v>
      </c>
      <c r="D106" s="2" t="s">
        <v>3</v>
      </c>
      <c r="E106" s="2" t="s">
        <v>229</v>
      </c>
      <c r="F106" s="2" t="s">
        <v>305</v>
      </c>
      <c r="G106" s="2" t="s">
        <v>214</v>
      </c>
      <c r="H106" s="2" t="s">
        <v>215</v>
      </c>
      <c r="I106" s="2" t="s">
        <v>7</v>
      </c>
      <c r="J106" s="2" t="s">
        <v>231</v>
      </c>
      <c r="K106" s="3">
        <v>38793.919999999998</v>
      </c>
      <c r="L106" s="3">
        <v>-4241.9399999999996</v>
      </c>
      <c r="M106" s="3">
        <v>0</v>
      </c>
      <c r="N106" s="3">
        <v>34551.980000000003</v>
      </c>
      <c r="O106" s="3">
        <v>3215.17</v>
      </c>
      <c r="P106" s="3">
        <v>21336.81</v>
      </c>
      <c r="Q106" s="3">
        <v>21336.81</v>
      </c>
      <c r="R106" s="3">
        <v>13215.17</v>
      </c>
      <c r="S106" s="3">
        <v>13215.17</v>
      </c>
      <c r="T106" s="3">
        <v>10000</v>
      </c>
    </row>
    <row r="107" spans="1:20" outlineLevel="1" collapsed="1" x14ac:dyDescent="0.2">
      <c r="A107" s="4" t="s">
        <v>0</v>
      </c>
      <c r="B107" s="4" t="s">
        <v>228</v>
      </c>
      <c r="C107" s="4" t="s">
        <v>2</v>
      </c>
      <c r="D107" s="4" t="s">
        <v>3</v>
      </c>
      <c r="E107" s="4" t="s">
        <v>229</v>
      </c>
      <c r="F107" s="4" t="s">
        <v>305</v>
      </c>
      <c r="G107" s="4" t="s">
        <v>98</v>
      </c>
      <c r="H107" s="4" t="s">
        <v>98</v>
      </c>
      <c r="I107" s="4" t="s">
        <v>98</v>
      </c>
      <c r="J107" s="4" t="s">
        <v>98</v>
      </c>
      <c r="K107" s="5">
        <v>43968.32</v>
      </c>
      <c r="L107" s="5">
        <v>0</v>
      </c>
      <c r="M107" s="5">
        <v>0</v>
      </c>
      <c r="N107" s="5">
        <v>43968.32</v>
      </c>
      <c r="O107" s="5">
        <v>3215.17</v>
      </c>
      <c r="P107" s="5">
        <v>29183.759999999998</v>
      </c>
      <c r="Q107" s="5">
        <v>29183.759999999998</v>
      </c>
      <c r="R107" s="5">
        <v>14784.56</v>
      </c>
      <c r="S107" s="5">
        <v>14784.56</v>
      </c>
      <c r="T107" s="5">
        <v>11569.39</v>
      </c>
    </row>
    <row r="108" spans="1:20" hidden="1" outlineLevel="2" x14ac:dyDescent="0.2">
      <c r="A108" s="2" t="s">
        <v>0</v>
      </c>
      <c r="B108" s="2" t="s">
        <v>232</v>
      </c>
      <c r="C108" s="2" t="s">
        <v>2</v>
      </c>
      <c r="D108" s="2" t="s">
        <v>3</v>
      </c>
      <c r="E108" s="2" t="s">
        <v>233</v>
      </c>
      <c r="F108" s="2" t="s">
        <v>306</v>
      </c>
      <c r="G108" s="2" t="s">
        <v>178</v>
      </c>
      <c r="H108" s="2" t="s">
        <v>179</v>
      </c>
      <c r="I108" s="2" t="s">
        <v>7</v>
      </c>
      <c r="J108" s="2" t="s">
        <v>234</v>
      </c>
      <c r="K108" s="3">
        <v>5200</v>
      </c>
      <c r="L108" s="3">
        <v>0</v>
      </c>
      <c r="M108" s="3">
        <v>0</v>
      </c>
      <c r="N108" s="3">
        <v>5200</v>
      </c>
      <c r="O108" s="3">
        <v>0</v>
      </c>
      <c r="P108" s="3">
        <v>5200</v>
      </c>
      <c r="Q108" s="3">
        <v>5200</v>
      </c>
      <c r="R108" s="3">
        <v>0</v>
      </c>
      <c r="S108" s="3">
        <v>0</v>
      </c>
      <c r="T108" s="3">
        <v>0</v>
      </c>
    </row>
    <row r="109" spans="1:20" hidden="1" outlineLevel="2" x14ac:dyDescent="0.2">
      <c r="A109" s="2" t="s">
        <v>0</v>
      </c>
      <c r="B109" s="2" t="s">
        <v>232</v>
      </c>
      <c r="C109" s="2" t="s">
        <v>2</v>
      </c>
      <c r="D109" s="2" t="s">
        <v>3</v>
      </c>
      <c r="E109" s="2" t="s">
        <v>233</v>
      </c>
      <c r="F109" s="2" t="s">
        <v>306</v>
      </c>
      <c r="G109" s="2" t="s">
        <v>187</v>
      </c>
      <c r="H109" s="2" t="s">
        <v>49</v>
      </c>
      <c r="I109" s="2" t="s">
        <v>7</v>
      </c>
      <c r="J109" s="2" t="s">
        <v>235</v>
      </c>
      <c r="K109" s="3">
        <v>500</v>
      </c>
      <c r="L109" s="3">
        <v>0</v>
      </c>
      <c r="M109" s="3">
        <v>0</v>
      </c>
      <c r="N109" s="3">
        <v>500</v>
      </c>
      <c r="O109" s="3">
        <v>0</v>
      </c>
      <c r="P109" s="3">
        <v>500</v>
      </c>
      <c r="Q109" s="3">
        <v>500</v>
      </c>
      <c r="R109" s="3">
        <v>0</v>
      </c>
      <c r="S109" s="3">
        <v>0</v>
      </c>
      <c r="T109" s="3">
        <v>0</v>
      </c>
    </row>
    <row r="110" spans="1:20" hidden="1" outlineLevel="2" x14ac:dyDescent="0.2">
      <c r="A110" s="2" t="s">
        <v>0</v>
      </c>
      <c r="B110" s="2" t="s">
        <v>232</v>
      </c>
      <c r="C110" s="2" t="s">
        <v>2</v>
      </c>
      <c r="D110" s="2" t="s">
        <v>3</v>
      </c>
      <c r="E110" s="2" t="s">
        <v>233</v>
      </c>
      <c r="F110" s="2" t="s">
        <v>306</v>
      </c>
      <c r="G110" s="2" t="s">
        <v>189</v>
      </c>
      <c r="H110" s="2" t="s">
        <v>190</v>
      </c>
      <c r="I110" s="2" t="s">
        <v>7</v>
      </c>
      <c r="J110" s="2" t="s">
        <v>236</v>
      </c>
      <c r="K110" s="3">
        <v>3300</v>
      </c>
      <c r="L110" s="3">
        <v>0</v>
      </c>
      <c r="M110" s="3">
        <v>0</v>
      </c>
      <c r="N110" s="3">
        <v>3300</v>
      </c>
      <c r="O110" s="3">
        <v>0</v>
      </c>
      <c r="P110" s="3">
        <v>3277.12</v>
      </c>
      <c r="Q110" s="3">
        <v>3277.12</v>
      </c>
      <c r="R110" s="3">
        <v>22.88</v>
      </c>
      <c r="S110" s="3">
        <v>22.88</v>
      </c>
      <c r="T110" s="3">
        <v>22.88</v>
      </c>
    </row>
    <row r="111" spans="1:20" outlineLevel="1" collapsed="1" x14ac:dyDescent="0.2">
      <c r="A111" s="4" t="s">
        <v>0</v>
      </c>
      <c r="B111" s="4" t="s">
        <v>232</v>
      </c>
      <c r="C111" s="4" t="s">
        <v>2</v>
      </c>
      <c r="D111" s="4" t="s">
        <v>3</v>
      </c>
      <c r="E111" s="4" t="s">
        <v>233</v>
      </c>
      <c r="F111" s="4" t="s">
        <v>306</v>
      </c>
      <c r="G111" s="4" t="s">
        <v>98</v>
      </c>
      <c r="H111" s="4" t="s">
        <v>98</v>
      </c>
      <c r="I111" s="4" t="s">
        <v>98</v>
      </c>
      <c r="J111" s="4" t="s">
        <v>98</v>
      </c>
      <c r="K111" s="5">
        <v>9000</v>
      </c>
      <c r="L111" s="5">
        <v>0</v>
      </c>
      <c r="M111" s="5">
        <v>0</v>
      </c>
      <c r="N111" s="5">
        <v>9000</v>
      </c>
      <c r="O111" s="5">
        <v>0</v>
      </c>
      <c r="P111" s="5">
        <v>8977.1200000000008</v>
      </c>
      <c r="Q111" s="5">
        <v>8977.1200000000008</v>
      </c>
      <c r="R111" s="5">
        <v>22.88</v>
      </c>
      <c r="S111" s="5">
        <v>22.88</v>
      </c>
      <c r="T111" s="5">
        <v>22.88</v>
      </c>
    </row>
    <row r="112" spans="1:20" hidden="1" outlineLevel="2" x14ac:dyDescent="0.2">
      <c r="A112" s="2" t="s">
        <v>0</v>
      </c>
      <c r="B112" s="2" t="s">
        <v>237</v>
      </c>
      <c r="C112" s="2" t="s">
        <v>2</v>
      </c>
      <c r="D112" s="2" t="s">
        <v>3</v>
      </c>
      <c r="E112" s="2" t="s">
        <v>238</v>
      </c>
      <c r="F112" s="2" t="s">
        <v>307</v>
      </c>
      <c r="G112" s="2" t="s">
        <v>239</v>
      </c>
      <c r="H112" s="2" t="s">
        <v>240</v>
      </c>
      <c r="I112" s="2" t="s">
        <v>7</v>
      </c>
      <c r="J112" s="2" t="s">
        <v>241</v>
      </c>
      <c r="K112" s="3">
        <v>1119.31</v>
      </c>
      <c r="L112" s="3">
        <v>0</v>
      </c>
      <c r="M112" s="3">
        <v>0</v>
      </c>
      <c r="N112" s="3">
        <v>1119.31</v>
      </c>
      <c r="O112" s="3">
        <v>1119.31</v>
      </c>
      <c r="P112" s="3">
        <v>0</v>
      </c>
      <c r="Q112" s="3">
        <v>0</v>
      </c>
      <c r="R112" s="3">
        <v>1119.31</v>
      </c>
      <c r="S112" s="3">
        <v>1119.31</v>
      </c>
      <c r="T112" s="3">
        <v>0</v>
      </c>
    </row>
    <row r="113" spans="1:20" hidden="1" outlineLevel="2" x14ac:dyDescent="0.2">
      <c r="A113" s="2" t="s">
        <v>0</v>
      </c>
      <c r="B113" s="2" t="s">
        <v>237</v>
      </c>
      <c r="C113" s="2" t="s">
        <v>2</v>
      </c>
      <c r="D113" s="2" t="s">
        <v>3</v>
      </c>
      <c r="E113" s="2" t="s">
        <v>238</v>
      </c>
      <c r="F113" s="2" t="s">
        <v>307</v>
      </c>
      <c r="G113" s="2" t="s">
        <v>178</v>
      </c>
      <c r="H113" s="2" t="s">
        <v>179</v>
      </c>
      <c r="I113" s="2" t="s">
        <v>7</v>
      </c>
      <c r="J113" s="2" t="s">
        <v>242</v>
      </c>
      <c r="K113" s="3">
        <v>901.7</v>
      </c>
      <c r="L113" s="3">
        <v>0</v>
      </c>
      <c r="M113" s="3">
        <v>0</v>
      </c>
      <c r="N113" s="3">
        <v>901.7</v>
      </c>
      <c r="O113" s="3">
        <v>0</v>
      </c>
      <c r="P113" s="3">
        <v>901.7</v>
      </c>
      <c r="Q113" s="3">
        <v>901.7</v>
      </c>
      <c r="R113" s="3">
        <v>0</v>
      </c>
      <c r="S113" s="3">
        <v>0</v>
      </c>
      <c r="T113" s="3">
        <v>0</v>
      </c>
    </row>
    <row r="114" spans="1:20" hidden="1" outlineLevel="2" x14ac:dyDescent="0.2">
      <c r="A114" s="2" t="s">
        <v>0</v>
      </c>
      <c r="B114" s="2" t="s">
        <v>237</v>
      </c>
      <c r="C114" s="2" t="s">
        <v>2</v>
      </c>
      <c r="D114" s="2" t="s">
        <v>3</v>
      </c>
      <c r="E114" s="2" t="s">
        <v>238</v>
      </c>
      <c r="F114" s="2" t="s">
        <v>307</v>
      </c>
      <c r="G114" s="2" t="s">
        <v>214</v>
      </c>
      <c r="H114" s="2" t="s">
        <v>215</v>
      </c>
      <c r="I114" s="2" t="s">
        <v>7</v>
      </c>
      <c r="J114" s="2" t="s">
        <v>243</v>
      </c>
      <c r="K114" s="3">
        <v>49248</v>
      </c>
      <c r="L114" s="3">
        <v>0</v>
      </c>
      <c r="M114" s="3">
        <v>0</v>
      </c>
      <c r="N114" s="3">
        <v>49248</v>
      </c>
      <c r="O114" s="3">
        <v>0</v>
      </c>
      <c r="P114" s="3">
        <v>20339.2</v>
      </c>
      <c r="Q114" s="3">
        <v>20339.2</v>
      </c>
      <c r="R114" s="3">
        <v>28908.799999999999</v>
      </c>
      <c r="S114" s="3">
        <v>28908.799999999999</v>
      </c>
      <c r="T114" s="3">
        <v>28908.799999999999</v>
      </c>
    </row>
    <row r="115" spans="1:20" hidden="1" outlineLevel="2" x14ac:dyDescent="0.2">
      <c r="A115" s="2" t="s">
        <v>0</v>
      </c>
      <c r="B115" s="2" t="s">
        <v>237</v>
      </c>
      <c r="C115" s="2" t="s">
        <v>2</v>
      </c>
      <c r="D115" s="2" t="s">
        <v>3</v>
      </c>
      <c r="E115" s="2" t="s">
        <v>238</v>
      </c>
      <c r="F115" s="2" t="s">
        <v>307</v>
      </c>
      <c r="G115" s="2" t="s">
        <v>244</v>
      </c>
      <c r="H115" s="2" t="s">
        <v>55</v>
      </c>
      <c r="I115" s="2" t="s">
        <v>7</v>
      </c>
      <c r="J115" s="2" t="s">
        <v>245</v>
      </c>
      <c r="K115" s="3">
        <v>221.17</v>
      </c>
      <c r="L115" s="3">
        <v>0</v>
      </c>
      <c r="M115" s="3">
        <v>0</v>
      </c>
      <c r="N115" s="3">
        <v>221.17</v>
      </c>
      <c r="O115" s="3">
        <v>0</v>
      </c>
      <c r="P115" s="3">
        <v>221</v>
      </c>
      <c r="Q115" s="3">
        <v>221</v>
      </c>
      <c r="R115" s="3">
        <v>0.17</v>
      </c>
      <c r="S115" s="3">
        <v>0.17</v>
      </c>
      <c r="T115" s="3">
        <v>0.17</v>
      </c>
    </row>
    <row r="116" spans="1:20" hidden="1" outlineLevel="2" x14ac:dyDescent="0.2">
      <c r="A116" s="2" t="s">
        <v>0</v>
      </c>
      <c r="B116" s="2" t="s">
        <v>237</v>
      </c>
      <c r="C116" s="2" t="s">
        <v>2</v>
      </c>
      <c r="D116" s="2" t="s">
        <v>3</v>
      </c>
      <c r="E116" s="2" t="s">
        <v>238</v>
      </c>
      <c r="F116" s="2" t="s">
        <v>307</v>
      </c>
      <c r="G116" s="2" t="s">
        <v>196</v>
      </c>
      <c r="H116" s="2" t="s">
        <v>197</v>
      </c>
      <c r="I116" s="2" t="s">
        <v>7</v>
      </c>
      <c r="J116" s="2" t="s">
        <v>246</v>
      </c>
      <c r="K116" s="3">
        <v>304.89</v>
      </c>
      <c r="L116" s="3">
        <v>0</v>
      </c>
      <c r="M116" s="3">
        <v>0</v>
      </c>
      <c r="N116" s="3">
        <v>304.89</v>
      </c>
      <c r="O116" s="3">
        <v>0</v>
      </c>
      <c r="P116" s="3">
        <v>274.74</v>
      </c>
      <c r="Q116" s="3">
        <v>274.74</v>
      </c>
      <c r="R116" s="3">
        <v>30.15</v>
      </c>
      <c r="S116" s="3">
        <v>30.15</v>
      </c>
      <c r="T116" s="3">
        <v>30.15</v>
      </c>
    </row>
    <row r="117" spans="1:20" outlineLevel="1" collapsed="1" x14ac:dyDescent="0.2">
      <c r="A117" s="27" t="s">
        <v>0</v>
      </c>
      <c r="B117" s="27" t="s">
        <v>237</v>
      </c>
      <c r="C117" s="12" t="s">
        <v>2</v>
      </c>
      <c r="D117" s="12" t="s">
        <v>3</v>
      </c>
      <c r="E117" s="12" t="s">
        <v>238</v>
      </c>
      <c r="F117" s="27" t="s">
        <v>307</v>
      </c>
      <c r="G117" s="4" t="s">
        <v>98</v>
      </c>
      <c r="H117" s="4" t="s">
        <v>98</v>
      </c>
      <c r="I117" s="4" t="s">
        <v>98</v>
      </c>
      <c r="J117" s="4" t="s">
        <v>98</v>
      </c>
      <c r="K117" s="28">
        <v>51795.07</v>
      </c>
      <c r="L117" s="28">
        <v>0</v>
      </c>
      <c r="M117" s="13">
        <v>0</v>
      </c>
      <c r="N117" s="28">
        <v>51795.07</v>
      </c>
      <c r="O117" s="28">
        <v>1119.31</v>
      </c>
      <c r="P117" s="28">
        <v>21736.639999999999</v>
      </c>
      <c r="Q117" s="28">
        <v>21736.639999999999</v>
      </c>
      <c r="R117" s="28">
        <v>30058.43</v>
      </c>
      <c r="S117" s="28">
        <v>30058.43</v>
      </c>
      <c r="T117" s="28">
        <v>28939.119999999999</v>
      </c>
    </row>
    <row r="118" spans="1:20" hidden="1" outlineLevel="2" x14ac:dyDescent="0.2">
      <c r="A118" s="2" t="s">
        <v>0</v>
      </c>
      <c r="B118" s="2" t="s">
        <v>237</v>
      </c>
      <c r="C118" s="2" t="s">
        <v>2</v>
      </c>
      <c r="D118" s="2" t="s">
        <v>3</v>
      </c>
      <c r="E118" s="2" t="s">
        <v>247</v>
      </c>
      <c r="F118" s="2" t="s">
        <v>308</v>
      </c>
      <c r="G118" s="2" t="s">
        <v>239</v>
      </c>
      <c r="H118" s="2" t="s">
        <v>240</v>
      </c>
      <c r="I118" s="2" t="s">
        <v>7</v>
      </c>
      <c r="J118" s="2" t="s">
        <v>241</v>
      </c>
      <c r="K118" s="3">
        <v>11046.78</v>
      </c>
      <c r="L118" s="3">
        <v>0</v>
      </c>
      <c r="M118" s="3">
        <v>0</v>
      </c>
      <c r="N118" s="3">
        <v>11046.78</v>
      </c>
      <c r="O118" s="3">
        <v>11046.78</v>
      </c>
      <c r="P118" s="3">
        <v>0</v>
      </c>
      <c r="Q118" s="3">
        <v>0</v>
      </c>
      <c r="R118" s="3">
        <v>11046.78</v>
      </c>
      <c r="S118" s="3">
        <v>11046.78</v>
      </c>
      <c r="T118" s="3">
        <v>0</v>
      </c>
    </row>
    <row r="119" spans="1:20" hidden="1" outlineLevel="2" x14ac:dyDescent="0.2">
      <c r="A119" s="2" t="s">
        <v>0</v>
      </c>
      <c r="B119" s="2" t="s">
        <v>237</v>
      </c>
      <c r="C119" s="2" t="s">
        <v>2</v>
      </c>
      <c r="D119" s="2" t="s">
        <v>3</v>
      </c>
      <c r="E119" s="2" t="s">
        <v>247</v>
      </c>
      <c r="F119" s="2" t="s">
        <v>308</v>
      </c>
      <c r="G119" s="2" t="s">
        <v>178</v>
      </c>
      <c r="H119" s="2" t="s">
        <v>179</v>
      </c>
      <c r="I119" s="2" t="s">
        <v>7</v>
      </c>
      <c r="J119" s="2" t="s">
        <v>242</v>
      </c>
      <c r="K119" s="3">
        <v>11513.58</v>
      </c>
      <c r="L119" s="3">
        <v>0</v>
      </c>
      <c r="M119" s="3">
        <v>0</v>
      </c>
      <c r="N119" s="3">
        <v>11513.58</v>
      </c>
      <c r="O119" s="3">
        <v>0</v>
      </c>
      <c r="P119" s="3">
        <v>11513.58</v>
      </c>
      <c r="Q119" s="3">
        <v>11513.58</v>
      </c>
      <c r="R119" s="3">
        <v>0</v>
      </c>
      <c r="S119" s="3">
        <v>0</v>
      </c>
      <c r="T119" s="3">
        <v>0</v>
      </c>
    </row>
    <row r="120" spans="1:20" hidden="1" outlineLevel="2" x14ac:dyDescent="0.2">
      <c r="A120" s="2" t="s">
        <v>0</v>
      </c>
      <c r="B120" s="2" t="s">
        <v>237</v>
      </c>
      <c r="C120" s="2" t="s">
        <v>2</v>
      </c>
      <c r="D120" s="2" t="s">
        <v>3</v>
      </c>
      <c r="E120" s="2" t="s">
        <v>247</v>
      </c>
      <c r="F120" s="2" t="s">
        <v>308</v>
      </c>
      <c r="G120" s="2" t="s">
        <v>196</v>
      </c>
      <c r="H120" s="2" t="s">
        <v>197</v>
      </c>
      <c r="I120" s="2" t="s">
        <v>7</v>
      </c>
      <c r="J120" s="2" t="s">
        <v>246</v>
      </c>
      <c r="K120" s="3">
        <v>928.45</v>
      </c>
      <c r="L120" s="3">
        <v>0</v>
      </c>
      <c r="M120" s="3">
        <v>0</v>
      </c>
      <c r="N120" s="3">
        <v>928.45</v>
      </c>
      <c r="O120" s="3">
        <v>0</v>
      </c>
      <c r="P120" s="3">
        <v>874.39</v>
      </c>
      <c r="Q120" s="3">
        <v>874.39</v>
      </c>
      <c r="R120" s="3">
        <v>54.06</v>
      </c>
      <c r="S120" s="3">
        <v>54.06</v>
      </c>
      <c r="T120" s="3">
        <v>54.06</v>
      </c>
    </row>
    <row r="121" spans="1:20" outlineLevel="1" collapsed="1" x14ac:dyDescent="0.2">
      <c r="A121" s="27" t="s">
        <v>0</v>
      </c>
      <c r="B121" s="27" t="s">
        <v>237</v>
      </c>
      <c r="C121" s="12" t="s">
        <v>2</v>
      </c>
      <c r="D121" s="12" t="s">
        <v>3</v>
      </c>
      <c r="E121" s="12" t="s">
        <v>247</v>
      </c>
      <c r="F121" s="27" t="s">
        <v>308</v>
      </c>
      <c r="G121" s="4" t="s">
        <v>98</v>
      </c>
      <c r="H121" s="4" t="s">
        <v>98</v>
      </c>
      <c r="I121" s="4" t="s">
        <v>98</v>
      </c>
      <c r="J121" s="4" t="s">
        <v>98</v>
      </c>
      <c r="K121" s="28">
        <v>23488.81</v>
      </c>
      <c r="L121" s="28">
        <v>0</v>
      </c>
      <c r="M121" s="13">
        <v>0</v>
      </c>
      <c r="N121" s="28">
        <v>23488.81</v>
      </c>
      <c r="O121" s="28">
        <v>11046.78</v>
      </c>
      <c r="P121" s="28">
        <v>12387.97</v>
      </c>
      <c r="Q121" s="28">
        <v>12387.97</v>
      </c>
      <c r="R121" s="28">
        <v>11100.84</v>
      </c>
      <c r="S121" s="28">
        <v>11100.84</v>
      </c>
      <c r="T121" s="28">
        <v>54.06</v>
      </c>
    </row>
    <row r="122" spans="1:20" hidden="1" outlineLevel="2" x14ac:dyDescent="0.2">
      <c r="A122" s="2" t="s">
        <v>0</v>
      </c>
      <c r="B122" s="2" t="s">
        <v>248</v>
      </c>
      <c r="C122" s="2" t="s">
        <v>2</v>
      </c>
      <c r="D122" s="2" t="s">
        <v>3</v>
      </c>
      <c r="E122" s="2" t="s">
        <v>249</v>
      </c>
      <c r="F122" s="2" t="s">
        <v>309</v>
      </c>
      <c r="G122" s="2" t="s">
        <v>239</v>
      </c>
      <c r="H122" s="2" t="s">
        <v>240</v>
      </c>
      <c r="I122" s="2" t="s">
        <v>7</v>
      </c>
      <c r="J122" s="2" t="s">
        <v>250</v>
      </c>
      <c r="K122" s="3">
        <v>7729.56</v>
      </c>
      <c r="L122" s="3">
        <v>0</v>
      </c>
      <c r="M122" s="3">
        <v>0</v>
      </c>
      <c r="N122" s="3">
        <v>7729.56</v>
      </c>
      <c r="O122" s="3">
        <v>7729.56</v>
      </c>
      <c r="P122" s="3">
        <v>0</v>
      </c>
      <c r="Q122" s="3">
        <v>0</v>
      </c>
      <c r="R122" s="3">
        <v>7729.56</v>
      </c>
      <c r="S122" s="3">
        <v>7729.56</v>
      </c>
      <c r="T122" s="3">
        <v>0</v>
      </c>
    </row>
    <row r="123" spans="1:20" hidden="1" outlineLevel="2" x14ac:dyDescent="0.2">
      <c r="A123" s="2" t="s">
        <v>0</v>
      </c>
      <c r="B123" s="2" t="s">
        <v>248</v>
      </c>
      <c r="C123" s="2" t="s">
        <v>2</v>
      </c>
      <c r="D123" s="2" t="s">
        <v>3</v>
      </c>
      <c r="E123" s="2" t="s">
        <v>249</v>
      </c>
      <c r="F123" s="2" t="s">
        <v>309</v>
      </c>
      <c r="G123" s="2" t="s">
        <v>178</v>
      </c>
      <c r="H123" s="2" t="s">
        <v>179</v>
      </c>
      <c r="I123" s="2" t="s">
        <v>7</v>
      </c>
      <c r="J123" s="2" t="s">
        <v>251</v>
      </c>
      <c r="K123" s="3">
        <v>1335.85</v>
      </c>
      <c r="L123" s="3">
        <v>0</v>
      </c>
      <c r="M123" s="3">
        <v>0</v>
      </c>
      <c r="N123" s="3">
        <v>1335.85</v>
      </c>
      <c r="O123" s="3">
        <v>0</v>
      </c>
      <c r="P123" s="3">
        <v>1335.85</v>
      </c>
      <c r="Q123" s="3">
        <v>1335.85</v>
      </c>
      <c r="R123" s="3">
        <v>0</v>
      </c>
      <c r="S123" s="3">
        <v>0</v>
      </c>
      <c r="T123" s="3">
        <v>0</v>
      </c>
    </row>
    <row r="124" spans="1:20" hidden="1" outlineLevel="2" x14ac:dyDescent="0.2">
      <c r="A124" s="2" t="s">
        <v>0</v>
      </c>
      <c r="B124" s="2" t="s">
        <v>248</v>
      </c>
      <c r="C124" s="2" t="s">
        <v>2</v>
      </c>
      <c r="D124" s="2" t="s">
        <v>3</v>
      </c>
      <c r="E124" s="2" t="s">
        <v>249</v>
      </c>
      <c r="F124" s="2" t="s">
        <v>309</v>
      </c>
      <c r="G124" s="2" t="s">
        <v>187</v>
      </c>
      <c r="H124" s="2" t="s">
        <v>49</v>
      </c>
      <c r="I124" s="2" t="s">
        <v>7</v>
      </c>
      <c r="J124" s="2" t="s">
        <v>252</v>
      </c>
      <c r="K124" s="3">
        <v>12506.1</v>
      </c>
      <c r="L124" s="3">
        <v>0</v>
      </c>
      <c r="M124" s="3">
        <v>0</v>
      </c>
      <c r="N124" s="3">
        <v>12506.1</v>
      </c>
      <c r="O124" s="3">
        <v>0</v>
      </c>
      <c r="P124" s="3">
        <v>10985.73</v>
      </c>
      <c r="Q124" s="3">
        <v>10985.73</v>
      </c>
      <c r="R124" s="3">
        <v>1520.37</v>
      </c>
      <c r="S124" s="3">
        <v>1520.37</v>
      </c>
      <c r="T124" s="3">
        <v>1520.37</v>
      </c>
    </row>
    <row r="125" spans="1:20" hidden="1" outlineLevel="2" x14ac:dyDescent="0.2">
      <c r="A125" s="2" t="s">
        <v>0</v>
      </c>
      <c r="B125" s="2" t="s">
        <v>248</v>
      </c>
      <c r="C125" s="2" t="s">
        <v>2</v>
      </c>
      <c r="D125" s="2" t="s">
        <v>3</v>
      </c>
      <c r="E125" s="2" t="s">
        <v>249</v>
      </c>
      <c r="F125" s="2" t="s">
        <v>309</v>
      </c>
      <c r="G125" s="2" t="s">
        <v>244</v>
      </c>
      <c r="H125" s="2" t="s">
        <v>55</v>
      </c>
      <c r="I125" s="2" t="s">
        <v>7</v>
      </c>
      <c r="J125" s="2" t="s">
        <v>253</v>
      </c>
      <c r="K125" s="3">
        <v>222.22</v>
      </c>
      <c r="L125" s="3">
        <v>0</v>
      </c>
      <c r="M125" s="3">
        <v>0</v>
      </c>
      <c r="N125" s="3">
        <v>222.22</v>
      </c>
      <c r="O125" s="3">
        <v>0</v>
      </c>
      <c r="P125" s="3">
        <v>102.12</v>
      </c>
      <c r="Q125" s="3">
        <v>102.12</v>
      </c>
      <c r="R125" s="3">
        <v>120.1</v>
      </c>
      <c r="S125" s="3">
        <v>120.1</v>
      </c>
      <c r="T125" s="3">
        <v>120.1</v>
      </c>
    </row>
    <row r="126" spans="1:20" outlineLevel="1" collapsed="1" x14ac:dyDescent="0.2">
      <c r="A126" s="37" t="s">
        <v>0</v>
      </c>
      <c r="B126" s="37" t="s">
        <v>248</v>
      </c>
      <c r="C126" s="14" t="s">
        <v>2</v>
      </c>
      <c r="D126" s="14" t="s">
        <v>3</v>
      </c>
      <c r="E126" s="14" t="s">
        <v>249</v>
      </c>
      <c r="F126" s="37" t="s">
        <v>309</v>
      </c>
      <c r="G126" s="4" t="s">
        <v>98</v>
      </c>
      <c r="H126" s="4" t="s">
        <v>98</v>
      </c>
      <c r="I126" s="4" t="s">
        <v>98</v>
      </c>
      <c r="J126" s="4" t="s">
        <v>98</v>
      </c>
      <c r="K126" s="38">
        <v>21793.73</v>
      </c>
      <c r="L126" s="38">
        <v>0</v>
      </c>
      <c r="M126" s="15">
        <v>0</v>
      </c>
      <c r="N126" s="38">
        <v>21793.73</v>
      </c>
      <c r="O126" s="38">
        <v>7729.56</v>
      </c>
      <c r="P126" s="38">
        <v>12423.7</v>
      </c>
      <c r="Q126" s="38">
        <v>12423.7</v>
      </c>
      <c r="R126" s="38">
        <v>9370.0300000000007</v>
      </c>
      <c r="S126" s="38">
        <v>9370.0300000000007</v>
      </c>
      <c r="T126" s="38">
        <v>1640.47</v>
      </c>
    </row>
    <row r="127" spans="1:20" hidden="1" outlineLevel="2" x14ac:dyDescent="0.2">
      <c r="A127" s="2" t="s">
        <v>0</v>
      </c>
      <c r="B127" s="2" t="s">
        <v>248</v>
      </c>
      <c r="C127" s="2" t="s">
        <v>2</v>
      </c>
      <c r="D127" s="2" t="s">
        <v>3</v>
      </c>
      <c r="E127" s="2" t="s">
        <v>254</v>
      </c>
      <c r="F127" s="2" t="s">
        <v>310</v>
      </c>
      <c r="G127" s="2" t="s">
        <v>239</v>
      </c>
      <c r="H127" s="2" t="s">
        <v>240</v>
      </c>
      <c r="I127" s="2" t="s">
        <v>7</v>
      </c>
      <c r="J127" s="2" t="s">
        <v>250</v>
      </c>
      <c r="K127" s="3">
        <v>500</v>
      </c>
      <c r="L127" s="3">
        <v>0</v>
      </c>
      <c r="M127" s="3">
        <v>0</v>
      </c>
      <c r="N127" s="3">
        <v>500</v>
      </c>
      <c r="O127" s="3">
        <v>499.35</v>
      </c>
      <c r="P127" s="3">
        <v>0</v>
      </c>
      <c r="Q127" s="3">
        <v>0</v>
      </c>
      <c r="R127" s="3">
        <v>500</v>
      </c>
      <c r="S127" s="3">
        <v>500</v>
      </c>
      <c r="T127" s="3">
        <v>0.65</v>
      </c>
    </row>
    <row r="128" spans="1:20" hidden="1" outlineLevel="2" x14ac:dyDescent="0.2">
      <c r="A128" s="2" t="s">
        <v>0</v>
      </c>
      <c r="B128" s="2" t="s">
        <v>248</v>
      </c>
      <c r="C128" s="2" t="s">
        <v>2</v>
      </c>
      <c r="D128" s="2" t="s">
        <v>3</v>
      </c>
      <c r="E128" s="2" t="s">
        <v>254</v>
      </c>
      <c r="F128" s="2" t="s">
        <v>310</v>
      </c>
      <c r="G128" s="2" t="s">
        <v>178</v>
      </c>
      <c r="H128" s="2" t="s">
        <v>179</v>
      </c>
      <c r="I128" s="2" t="s">
        <v>7</v>
      </c>
      <c r="J128" s="2" t="s">
        <v>251</v>
      </c>
      <c r="K128" s="3">
        <v>8191.2</v>
      </c>
      <c r="L128" s="3">
        <v>0</v>
      </c>
      <c r="M128" s="3">
        <v>0</v>
      </c>
      <c r="N128" s="3">
        <v>8191.2</v>
      </c>
      <c r="O128" s="3">
        <v>0</v>
      </c>
      <c r="P128" s="3">
        <v>8191.2</v>
      </c>
      <c r="Q128" s="3">
        <v>8191.2</v>
      </c>
      <c r="R128" s="3">
        <v>0</v>
      </c>
      <c r="S128" s="3">
        <v>0</v>
      </c>
      <c r="T128" s="3">
        <v>0</v>
      </c>
    </row>
    <row r="129" spans="1:20" hidden="1" outlineLevel="2" x14ac:dyDescent="0.2">
      <c r="A129" s="2" t="s">
        <v>0</v>
      </c>
      <c r="B129" s="2" t="s">
        <v>248</v>
      </c>
      <c r="C129" s="2" t="s">
        <v>2</v>
      </c>
      <c r="D129" s="2" t="s">
        <v>3</v>
      </c>
      <c r="E129" s="2" t="s">
        <v>254</v>
      </c>
      <c r="F129" s="2" t="s">
        <v>310</v>
      </c>
      <c r="G129" s="2" t="s">
        <v>214</v>
      </c>
      <c r="H129" s="2" t="s">
        <v>215</v>
      </c>
      <c r="I129" s="2" t="s">
        <v>7</v>
      </c>
      <c r="J129" s="2" t="s">
        <v>255</v>
      </c>
      <c r="K129" s="3">
        <v>12772.8</v>
      </c>
      <c r="L129" s="3">
        <v>0</v>
      </c>
      <c r="M129" s="3">
        <v>0</v>
      </c>
      <c r="N129" s="3">
        <v>12772.8</v>
      </c>
      <c r="O129" s="3">
        <v>0</v>
      </c>
      <c r="P129" s="3">
        <v>10169.6</v>
      </c>
      <c r="Q129" s="3">
        <v>10169.6</v>
      </c>
      <c r="R129" s="3">
        <v>2603.1999999999998</v>
      </c>
      <c r="S129" s="3">
        <v>2603.1999999999998</v>
      </c>
      <c r="T129" s="3">
        <v>2603.1999999999998</v>
      </c>
    </row>
    <row r="130" spans="1:20" outlineLevel="1" collapsed="1" x14ac:dyDescent="0.2">
      <c r="A130" s="37" t="s">
        <v>0</v>
      </c>
      <c r="B130" s="37" t="s">
        <v>248</v>
      </c>
      <c r="C130" s="14" t="s">
        <v>2</v>
      </c>
      <c r="D130" s="14" t="s">
        <v>3</v>
      </c>
      <c r="E130" s="14" t="s">
        <v>254</v>
      </c>
      <c r="F130" s="37" t="s">
        <v>310</v>
      </c>
      <c r="G130" s="4" t="s">
        <v>98</v>
      </c>
      <c r="H130" s="4" t="s">
        <v>98</v>
      </c>
      <c r="I130" s="4" t="s">
        <v>98</v>
      </c>
      <c r="J130" s="4" t="s">
        <v>98</v>
      </c>
      <c r="K130" s="38">
        <v>21464</v>
      </c>
      <c r="L130" s="38">
        <v>0</v>
      </c>
      <c r="M130" s="15">
        <v>0</v>
      </c>
      <c r="N130" s="38">
        <v>21464</v>
      </c>
      <c r="O130" s="38">
        <v>499.35</v>
      </c>
      <c r="P130" s="38">
        <v>18360.8</v>
      </c>
      <c r="Q130" s="38">
        <v>18360.8</v>
      </c>
      <c r="R130" s="38">
        <v>3103.2</v>
      </c>
      <c r="S130" s="38">
        <v>3103.2</v>
      </c>
      <c r="T130" s="38">
        <v>2603.85</v>
      </c>
    </row>
    <row r="131" spans="1:20" hidden="1" outlineLevel="2" x14ac:dyDescent="0.2">
      <c r="A131" s="2" t="s">
        <v>0</v>
      </c>
      <c r="B131" s="2" t="s">
        <v>256</v>
      </c>
      <c r="C131" s="2" t="s">
        <v>2</v>
      </c>
      <c r="D131" s="2" t="s">
        <v>3</v>
      </c>
      <c r="E131" s="2" t="s">
        <v>257</v>
      </c>
      <c r="F131" s="2" t="s">
        <v>311</v>
      </c>
      <c r="G131" s="2" t="s">
        <v>150</v>
      </c>
      <c r="H131" s="2" t="s">
        <v>151</v>
      </c>
      <c r="I131" s="2" t="s">
        <v>7</v>
      </c>
      <c r="J131" s="2" t="s">
        <v>258</v>
      </c>
      <c r="K131" s="3">
        <v>5500</v>
      </c>
      <c r="L131" s="3">
        <v>0</v>
      </c>
      <c r="M131" s="3">
        <v>0</v>
      </c>
      <c r="N131" s="3">
        <v>5500</v>
      </c>
      <c r="O131" s="3">
        <v>0</v>
      </c>
      <c r="P131" s="3">
        <v>5461.23</v>
      </c>
      <c r="Q131" s="3">
        <v>0</v>
      </c>
      <c r="R131" s="3">
        <v>38.770000000000003</v>
      </c>
      <c r="S131" s="3">
        <v>5500</v>
      </c>
      <c r="T131" s="3">
        <v>38.770000000000003</v>
      </c>
    </row>
    <row r="132" spans="1:20" outlineLevel="1" collapsed="1" x14ac:dyDescent="0.2">
      <c r="A132" s="4" t="s">
        <v>0</v>
      </c>
      <c r="B132" s="4" t="s">
        <v>256</v>
      </c>
      <c r="C132" s="4" t="s">
        <v>2</v>
      </c>
      <c r="D132" s="4" t="s">
        <v>3</v>
      </c>
      <c r="E132" s="4" t="s">
        <v>257</v>
      </c>
      <c r="F132" s="4" t="s">
        <v>311</v>
      </c>
      <c r="G132" s="4" t="s">
        <v>98</v>
      </c>
      <c r="H132" s="4" t="s">
        <v>98</v>
      </c>
      <c r="I132" s="4" t="s">
        <v>98</v>
      </c>
      <c r="J132" s="4" t="s">
        <v>98</v>
      </c>
      <c r="K132" s="5">
        <v>5500</v>
      </c>
      <c r="L132" s="5">
        <v>0</v>
      </c>
      <c r="M132" s="5">
        <v>0</v>
      </c>
      <c r="N132" s="5">
        <v>5500</v>
      </c>
      <c r="O132" s="5">
        <v>0</v>
      </c>
      <c r="P132" s="5">
        <v>5461.23</v>
      </c>
      <c r="Q132" s="5">
        <v>0</v>
      </c>
      <c r="R132" s="5">
        <v>38.770000000000003</v>
      </c>
      <c r="S132" s="5">
        <v>5500</v>
      </c>
      <c r="T132" s="5">
        <v>38.770000000000003</v>
      </c>
    </row>
    <row r="133" spans="1:20" hidden="1" outlineLevel="2" x14ac:dyDescent="0.2">
      <c r="A133" s="2" t="s">
        <v>0</v>
      </c>
      <c r="B133" s="2" t="s">
        <v>259</v>
      </c>
      <c r="C133" s="2" t="s">
        <v>2</v>
      </c>
      <c r="D133" s="2" t="s">
        <v>3</v>
      </c>
      <c r="E133" s="2" t="s">
        <v>260</v>
      </c>
      <c r="F133" s="2" t="s">
        <v>312</v>
      </c>
      <c r="G133" s="2" t="s">
        <v>261</v>
      </c>
      <c r="H133" s="2" t="s">
        <v>262</v>
      </c>
      <c r="I133" s="2" t="s">
        <v>7</v>
      </c>
      <c r="J133" s="2" t="s">
        <v>263</v>
      </c>
      <c r="K133" s="3">
        <v>2000</v>
      </c>
      <c r="L133" s="3">
        <v>0</v>
      </c>
      <c r="M133" s="3">
        <v>0</v>
      </c>
      <c r="N133" s="3">
        <v>2000</v>
      </c>
      <c r="O133" s="3">
        <v>3.49</v>
      </c>
      <c r="P133" s="3">
        <v>996.51</v>
      </c>
      <c r="Q133" s="3">
        <v>0</v>
      </c>
      <c r="R133" s="3">
        <v>1003.49</v>
      </c>
      <c r="S133" s="3">
        <v>2000</v>
      </c>
      <c r="T133" s="3">
        <v>1000</v>
      </c>
    </row>
    <row r="134" spans="1:20" hidden="1" outlineLevel="2" x14ac:dyDescent="0.2">
      <c r="A134" s="2" t="s">
        <v>0</v>
      </c>
      <c r="B134" s="2" t="s">
        <v>259</v>
      </c>
      <c r="C134" s="2" t="s">
        <v>2</v>
      </c>
      <c r="D134" s="2" t="s">
        <v>3</v>
      </c>
      <c r="E134" s="2" t="s">
        <v>260</v>
      </c>
      <c r="F134" s="2" t="s">
        <v>312</v>
      </c>
      <c r="G134" s="2" t="s">
        <v>264</v>
      </c>
      <c r="H134" s="2" t="s">
        <v>265</v>
      </c>
      <c r="I134" s="2" t="s">
        <v>7</v>
      </c>
      <c r="J134" s="2" t="s">
        <v>266</v>
      </c>
      <c r="K134" s="3">
        <v>2500</v>
      </c>
      <c r="L134" s="3">
        <v>0</v>
      </c>
      <c r="M134" s="3">
        <v>0</v>
      </c>
      <c r="N134" s="3">
        <v>2500</v>
      </c>
      <c r="O134" s="3">
        <v>192</v>
      </c>
      <c r="P134" s="3">
        <v>2072</v>
      </c>
      <c r="Q134" s="3">
        <v>2072</v>
      </c>
      <c r="R134" s="3">
        <v>428</v>
      </c>
      <c r="S134" s="3">
        <v>428</v>
      </c>
      <c r="T134" s="3">
        <v>236</v>
      </c>
    </row>
    <row r="135" spans="1:20" outlineLevel="1" collapsed="1" x14ac:dyDescent="0.2">
      <c r="A135" s="23" t="s">
        <v>0</v>
      </c>
      <c r="B135" s="23" t="s">
        <v>259</v>
      </c>
      <c r="C135" s="8" t="s">
        <v>2</v>
      </c>
      <c r="D135" s="8" t="s">
        <v>3</v>
      </c>
      <c r="E135" s="8" t="s">
        <v>260</v>
      </c>
      <c r="F135" s="23" t="s">
        <v>312</v>
      </c>
      <c r="G135" s="4" t="s">
        <v>98</v>
      </c>
      <c r="H135" s="4" t="s">
        <v>98</v>
      </c>
      <c r="I135" s="4" t="s">
        <v>98</v>
      </c>
      <c r="J135" s="4" t="s">
        <v>98</v>
      </c>
      <c r="K135" s="24">
        <v>4500</v>
      </c>
      <c r="L135" s="24">
        <v>0</v>
      </c>
      <c r="M135" s="9">
        <v>0</v>
      </c>
      <c r="N135" s="24">
        <v>4500</v>
      </c>
      <c r="O135" s="24">
        <v>195.49</v>
      </c>
      <c r="P135" s="24">
        <v>3068.51</v>
      </c>
      <c r="Q135" s="24">
        <v>2072</v>
      </c>
      <c r="R135" s="24">
        <v>1431.49</v>
      </c>
      <c r="S135" s="24">
        <v>2428</v>
      </c>
      <c r="T135" s="24">
        <v>1236</v>
      </c>
    </row>
    <row r="136" spans="1:20" hidden="1" outlineLevel="2" x14ac:dyDescent="0.2">
      <c r="A136" s="2" t="s">
        <v>0</v>
      </c>
      <c r="B136" s="2" t="s">
        <v>259</v>
      </c>
      <c r="C136" s="2" t="s">
        <v>2</v>
      </c>
      <c r="D136" s="2" t="s">
        <v>3</v>
      </c>
      <c r="E136" s="2" t="s">
        <v>267</v>
      </c>
      <c r="F136" s="2" t="s">
        <v>313</v>
      </c>
      <c r="G136" s="2" t="s">
        <v>184</v>
      </c>
      <c r="H136" s="2" t="s">
        <v>185</v>
      </c>
      <c r="I136" s="2" t="s">
        <v>7</v>
      </c>
      <c r="J136" s="2" t="s">
        <v>268</v>
      </c>
      <c r="K136" s="3">
        <v>2000</v>
      </c>
      <c r="L136" s="3">
        <v>0</v>
      </c>
      <c r="M136" s="3">
        <v>0</v>
      </c>
      <c r="N136" s="3">
        <v>2000</v>
      </c>
      <c r="O136" s="3">
        <v>0</v>
      </c>
      <c r="P136" s="3">
        <v>1100</v>
      </c>
      <c r="Q136" s="3">
        <v>1099.98</v>
      </c>
      <c r="R136" s="3">
        <v>900</v>
      </c>
      <c r="S136" s="3">
        <v>900.02</v>
      </c>
      <c r="T136" s="3">
        <v>900</v>
      </c>
    </row>
    <row r="137" spans="1:20" hidden="1" outlineLevel="2" x14ac:dyDescent="0.2">
      <c r="A137" s="2" t="s">
        <v>0</v>
      </c>
      <c r="B137" s="2" t="s">
        <v>259</v>
      </c>
      <c r="C137" s="2" t="s">
        <v>2</v>
      </c>
      <c r="D137" s="2" t="s">
        <v>3</v>
      </c>
      <c r="E137" s="2" t="s">
        <v>267</v>
      </c>
      <c r="F137" s="2" t="s">
        <v>313</v>
      </c>
      <c r="G137" s="2" t="s">
        <v>214</v>
      </c>
      <c r="H137" s="2" t="s">
        <v>215</v>
      </c>
      <c r="I137" s="2" t="s">
        <v>7</v>
      </c>
      <c r="J137" s="2" t="s">
        <v>269</v>
      </c>
      <c r="K137" s="3">
        <v>21000</v>
      </c>
      <c r="L137" s="3">
        <v>0</v>
      </c>
      <c r="M137" s="3">
        <v>0</v>
      </c>
      <c r="N137" s="3">
        <v>21000</v>
      </c>
      <c r="O137" s="3">
        <v>0</v>
      </c>
      <c r="P137" s="3">
        <v>11890.41</v>
      </c>
      <c r="Q137" s="3">
        <v>11890.41</v>
      </c>
      <c r="R137" s="3">
        <v>9109.59</v>
      </c>
      <c r="S137" s="3">
        <v>9109.59</v>
      </c>
      <c r="T137" s="3">
        <v>9109.59</v>
      </c>
    </row>
    <row r="138" spans="1:20" outlineLevel="1" collapsed="1" x14ac:dyDescent="0.2">
      <c r="A138" s="23" t="s">
        <v>0</v>
      </c>
      <c r="B138" s="23" t="s">
        <v>259</v>
      </c>
      <c r="C138" s="8" t="s">
        <v>2</v>
      </c>
      <c r="D138" s="8" t="s">
        <v>3</v>
      </c>
      <c r="E138" s="8" t="s">
        <v>267</v>
      </c>
      <c r="F138" s="23" t="s">
        <v>313</v>
      </c>
      <c r="G138" s="4" t="s">
        <v>98</v>
      </c>
      <c r="H138" s="4" t="s">
        <v>98</v>
      </c>
      <c r="I138" s="4" t="s">
        <v>98</v>
      </c>
      <c r="J138" s="4" t="s">
        <v>98</v>
      </c>
      <c r="K138" s="24">
        <v>23000</v>
      </c>
      <c r="L138" s="24">
        <v>0</v>
      </c>
      <c r="M138" s="9">
        <v>0</v>
      </c>
      <c r="N138" s="24">
        <v>23000</v>
      </c>
      <c r="O138" s="24">
        <v>0</v>
      </c>
      <c r="P138" s="24">
        <v>12990.41</v>
      </c>
      <c r="Q138" s="24">
        <v>12990.39</v>
      </c>
      <c r="R138" s="24">
        <v>10009.59</v>
      </c>
      <c r="S138" s="24">
        <v>10009.61</v>
      </c>
      <c r="T138" s="24">
        <v>10009.59</v>
      </c>
    </row>
    <row r="139" spans="1:20" hidden="1" outlineLevel="2" x14ac:dyDescent="0.2">
      <c r="A139" s="2" t="s">
        <v>0</v>
      </c>
      <c r="B139" s="2" t="s">
        <v>259</v>
      </c>
      <c r="C139" s="2" t="s">
        <v>2</v>
      </c>
      <c r="D139" s="2" t="s">
        <v>3</v>
      </c>
      <c r="E139" s="2" t="s">
        <v>270</v>
      </c>
      <c r="F139" s="2" t="s">
        <v>314</v>
      </c>
      <c r="G139" s="2" t="s">
        <v>239</v>
      </c>
      <c r="H139" s="2" t="s">
        <v>240</v>
      </c>
      <c r="I139" s="2" t="s">
        <v>7</v>
      </c>
      <c r="J139" s="2" t="s">
        <v>271</v>
      </c>
      <c r="K139" s="3">
        <v>8200</v>
      </c>
      <c r="L139" s="3">
        <v>0</v>
      </c>
      <c r="M139" s="3">
        <v>0</v>
      </c>
      <c r="N139" s="3">
        <v>8200</v>
      </c>
      <c r="O139" s="3">
        <v>4200</v>
      </c>
      <c r="P139" s="3">
        <v>0</v>
      </c>
      <c r="Q139" s="3">
        <v>0</v>
      </c>
      <c r="R139" s="3">
        <v>8200</v>
      </c>
      <c r="S139" s="3">
        <v>8200</v>
      </c>
      <c r="T139" s="3">
        <v>4000</v>
      </c>
    </row>
    <row r="140" spans="1:20" hidden="1" outlineLevel="2" x14ac:dyDescent="0.2">
      <c r="A140" s="2" t="s">
        <v>0</v>
      </c>
      <c r="B140" s="2" t="s">
        <v>259</v>
      </c>
      <c r="C140" s="2" t="s">
        <v>2</v>
      </c>
      <c r="D140" s="2" t="s">
        <v>3</v>
      </c>
      <c r="E140" s="2" t="s">
        <v>270</v>
      </c>
      <c r="F140" s="2" t="s">
        <v>314</v>
      </c>
      <c r="G140" s="2" t="s">
        <v>261</v>
      </c>
      <c r="H140" s="2" t="s">
        <v>262</v>
      </c>
      <c r="I140" s="2" t="s">
        <v>7</v>
      </c>
      <c r="J140" s="2" t="s">
        <v>263</v>
      </c>
      <c r="K140" s="3">
        <v>1000</v>
      </c>
      <c r="L140" s="3">
        <v>0</v>
      </c>
      <c r="M140" s="3">
        <v>0</v>
      </c>
      <c r="N140" s="3">
        <v>1000</v>
      </c>
      <c r="O140" s="3">
        <v>0.05</v>
      </c>
      <c r="P140" s="3">
        <v>453.64</v>
      </c>
      <c r="Q140" s="3">
        <v>0</v>
      </c>
      <c r="R140" s="3">
        <v>546.36</v>
      </c>
      <c r="S140" s="3">
        <v>1000</v>
      </c>
      <c r="T140" s="3">
        <v>546.30999999999995</v>
      </c>
    </row>
    <row r="141" spans="1:20" hidden="1" outlineLevel="2" x14ac:dyDescent="0.2">
      <c r="A141" s="2" t="s">
        <v>0</v>
      </c>
      <c r="B141" s="2" t="s">
        <v>259</v>
      </c>
      <c r="C141" s="2" t="s">
        <v>2</v>
      </c>
      <c r="D141" s="2" t="s">
        <v>3</v>
      </c>
      <c r="E141" s="2" t="s">
        <v>270</v>
      </c>
      <c r="F141" s="2" t="s">
        <v>314</v>
      </c>
      <c r="G141" s="2" t="s">
        <v>264</v>
      </c>
      <c r="H141" s="2" t="s">
        <v>265</v>
      </c>
      <c r="I141" s="2" t="s">
        <v>7</v>
      </c>
      <c r="J141" s="2" t="s">
        <v>266</v>
      </c>
      <c r="K141" s="3">
        <v>3000</v>
      </c>
      <c r="L141" s="3">
        <v>0</v>
      </c>
      <c r="M141" s="3">
        <v>0</v>
      </c>
      <c r="N141" s="3">
        <v>3000</v>
      </c>
      <c r="O141" s="3">
        <v>15.2</v>
      </c>
      <c r="P141" s="3">
        <v>2984.8</v>
      </c>
      <c r="Q141" s="3">
        <v>2984.8</v>
      </c>
      <c r="R141" s="3">
        <v>15.2</v>
      </c>
      <c r="S141" s="3">
        <v>15.2</v>
      </c>
      <c r="T141" s="3">
        <v>0</v>
      </c>
    </row>
    <row r="142" spans="1:20" hidden="1" outlineLevel="2" x14ac:dyDescent="0.2">
      <c r="A142" s="2" t="s">
        <v>0</v>
      </c>
      <c r="B142" s="2" t="s">
        <v>259</v>
      </c>
      <c r="C142" s="2" t="s">
        <v>2</v>
      </c>
      <c r="D142" s="2" t="s">
        <v>3</v>
      </c>
      <c r="E142" s="2" t="s">
        <v>270</v>
      </c>
      <c r="F142" s="2" t="s">
        <v>314</v>
      </c>
      <c r="G142" s="2" t="s">
        <v>89</v>
      </c>
      <c r="H142" s="2" t="s">
        <v>90</v>
      </c>
      <c r="I142" s="2" t="s">
        <v>7</v>
      </c>
      <c r="J142" s="2" t="s">
        <v>272</v>
      </c>
      <c r="K142" s="3">
        <v>4000</v>
      </c>
      <c r="L142" s="3">
        <v>0</v>
      </c>
      <c r="M142" s="3">
        <v>0</v>
      </c>
      <c r="N142" s="3">
        <v>4000</v>
      </c>
      <c r="O142" s="3">
        <v>0</v>
      </c>
      <c r="P142" s="3">
        <v>3267.26</v>
      </c>
      <c r="Q142" s="3">
        <v>3267.26</v>
      </c>
      <c r="R142" s="3">
        <v>732.74</v>
      </c>
      <c r="S142" s="3">
        <v>732.74</v>
      </c>
      <c r="T142" s="3">
        <v>732.74</v>
      </c>
    </row>
    <row r="143" spans="1:20" outlineLevel="1" collapsed="1" x14ac:dyDescent="0.2">
      <c r="A143" s="23" t="s">
        <v>0</v>
      </c>
      <c r="B143" s="23" t="s">
        <v>259</v>
      </c>
      <c r="C143" s="8" t="s">
        <v>2</v>
      </c>
      <c r="D143" s="8" t="s">
        <v>3</v>
      </c>
      <c r="E143" s="8" t="s">
        <v>270</v>
      </c>
      <c r="F143" s="23" t="s">
        <v>314</v>
      </c>
      <c r="G143" s="4" t="s">
        <v>98</v>
      </c>
      <c r="H143" s="4" t="s">
        <v>98</v>
      </c>
      <c r="I143" s="4" t="s">
        <v>98</v>
      </c>
      <c r="J143" s="4" t="s">
        <v>98</v>
      </c>
      <c r="K143" s="24">
        <v>16200</v>
      </c>
      <c r="L143" s="24">
        <v>0</v>
      </c>
      <c r="M143" s="9">
        <v>0</v>
      </c>
      <c r="N143" s="24">
        <v>16200</v>
      </c>
      <c r="O143" s="24">
        <v>4215.25</v>
      </c>
      <c r="P143" s="24">
        <v>6705.7</v>
      </c>
      <c r="Q143" s="24">
        <v>6252.06</v>
      </c>
      <c r="R143" s="24">
        <v>9494.2999999999993</v>
      </c>
      <c r="S143" s="24">
        <v>9947.94</v>
      </c>
      <c r="T143" s="24">
        <v>5279.05</v>
      </c>
    </row>
    <row r="144" spans="1:20" hidden="1" x14ac:dyDescent="0.2">
      <c r="A144" s="6" t="s">
        <v>98</v>
      </c>
      <c r="B144" s="6" t="s">
        <v>98</v>
      </c>
      <c r="C144" s="6" t="s">
        <v>98</v>
      </c>
      <c r="D144" s="6" t="s">
        <v>98</v>
      </c>
      <c r="E144" s="6" t="s">
        <v>98</v>
      </c>
      <c r="F144" s="6" t="s">
        <v>98</v>
      </c>
      <c r="G144" s="6" t="s">
        <v>98</v>
      </c>
      <c r="H144" s="6" t="s">
        <v>98</v>
      </c>
      <c r="I144" s="6" t="s">
        <v>98</v>
      </c>
      <c r="J144" s="6" t="s">
        <v>98</v>
      </c>
      <c r="K144" s="7">
        <v>6558075.0700000003</v>
      </c>
      <c r="L144" s="7">
        <v>-248412.19</v>
      </c>
      <c r="M144" s="7">
        <v>0</v>
      </c>
      <c r="N144" s="7">
        <v>6309662.8799999999</v>
      </c>
      <c r="O144" s="7">
        <v>145697.66</v>
      </c>
      <c r="P144" s="7">
        <v>5509095.4199999999</v>
      </c>
      <c r="Q144" s="7">
        <v>5406109.6399999997</v>
      </c>
      <c r="R144" s="7">
        <v>800567.46</v>
      </c>
      <c r="S144" s="7">
        <v>903553.24</v>
      </c>
      <c r="T144" s="7">
        <v>654869.80000000005</v>
      </c>
    </row>
    <row r="145" spans="1:20" x14ac:dyDescent="0.2">
      <c r="A145" s="22" t="s">
        <v>326</v>
      </c>
      <c r="B145" s="21"/>
      <c r="F145" s="21"/>
      <c r="K145" s="22">
        <f>SUBTOTAL(9,K5:K144)</f>
        <v>6558075.0700000022</v>
      </c>
      <c r="L145" s="22">
        <f t="shared" ref="L145:T145" si="0">SUBTOTAL(9,L5:L144)</f>
        <v>-248412.19</v>
      </c>
      <c r="M145" s="17">
        <f t="shared" si="0"/>
        <v>0</v>
      </c>
      <c r="N145" s="22">
        <f t="shared" si="0"/>
        <v>6309662.8800000008</v>
      </c>
      <c r="O145" s="22">
        <f t="shared" si="0"/>
        <v>145697.66</v>
      </c>
      <c r="P145" s="22">
        <f t="shared" si="0"/>
        <v>5509095.419999999</v>
      </c>
      <c r="Q145" s="22">
        <f t="shared" si="0"/>
        <v>5406109.6399999978</v>
      </c>
      <c r="R145" s="22">
        <f t="shared" si="0"/>
        <v>800567.46000000008</v>
      </c>
      <c r="S145" s="22">
        <f t="shared" si="0"/>
        <v>903553.24000000011</v>
      </c>
      <c r="T145" s="22">
        <f t="shared" si="0"/>
        <v>654869.80000000016</v>
      </c>
    </row>
    <row r="147" spans="1:20" ht="12.75" x14ac:dyDescent="0.2">
      <c r="F147" s="30" t="s">
        <v>325</v>
      </c>
    </row>
    <row r="148" spans="1:20" x14ac:dyDescent="0.2">
      <c r="A148" s="31"/>
      <c r="B148" s="31"/>
      <c r="F148" s="19" t="s">
        <v>315</v>
      </c>
      <c r="K148" s="29">
        <f>+K36+K53</f>
        <v>2785154.29</v>
      </c>
      <c r="L148" s="29">
        <f t="shared" ref="L148:T148" si="1">+L36+L53</f>
        <v>-186062.96</v>
      </c>
      <c r="M148" s="16">
        <f t="shared" si="1"/>
        <v>0</v>
      </c>
      <c r="N148" s="29">
        <f t="shared" si="1"/>
        <v>2599091.33</v>
      </c>
      <c r="O148" s="29">
        <f t="shared" si="1"/>
        <v>92618.11</v>
      </c>
      <c r="P148" s="29">
        <f t="shared" si="1"/>
        <v>2384647.65</v>
      </c>
      <c r="Q148" s="29">
        <f t="shared" si="1"/>
        <v>2379726.21</v>
      </c>
      <c r="R148" s="29">
        <f t="shared" si="1"/>
        <v>214443.68</v>
      </c>
      <c r="S148" s="29">
        <f t="shared" si="1"/>
        <v>219365.12</v>
      </c>
      <c r="T148" s="29">
        <f t="shared" si="1"/>
        <v>121825.57</v>
      </c>
    </row>
    <row r="149" spans="1:20" x14ac:dyDescent="0.2">
      <c r="A149" s="31"/>
      <c r="B149" s="31"/>
      <c r="F149" s="19" t="s">
        <v>316</v>
      </c>
      <c r="K149" s="19">
        <f>SUBTOTAL(9,K58:K143)</f>
        <v>3772920.7799999993</v>
      </c>
      <c r="L149" s="19">
        <f t="shared" ref="L149:T149" si="2">SUBTOTAL(9,L58:L143)</f>
        <v>-62349.229999999996</v>
      </c>
      <c r="M149" s="2">
        <f t="shared" si="2"/>
        <v>0</v>
      </c>
      <c r="N149" s="19">
        <f t="shared" si="2"/>
        <v>3710571.55</v>
      </c>
      <c r="O149" s="19">
        <f t="shared" si="2"/>
        <v>53079.55</v>
      </c>
      <c r="P149" s="19">
        <f t="shared" si="2"/>
        <v>3124447.7700000009</v>
      </c>
      <c r="Q149" s="19">
        <f t="shared" si="2"/>
        <v>3026383.4300000006</v>
      </c>
      <c r="R149" s="19">
        <f t="shared" si="2"/>
        <v>586123.78</v>
      </c>
      <c r="S149" s="19">
        <f t="shared" si="2"/>
        <v>684188.12</v>
      </c>
      <c r="T149" s="19">
        <f t="shared" si="2"/>
        <v>533044.2300000001</v>
      </c>
    </row>
    <row r="150" spans="1:20" x14ac:dyDescent="0.2">
      <c r="A150" s="31"/>
      <c r="B150" s="32"/>
      <c r="F150" s="22" t="s">
        <v>326</v>
      </c>
      <c r="K150" s="36">
        <f>+K148+K149</f>
        <v>6558075.0699999994</v>
      </c>
      <c r="L150" s="36">
        <f t="shared" ref="L150:T150" si="3">+L148+L149</f>
        <v>-248412.19</v>
      </c>
      <c r="M150" s="18">
        <f t="shared" si="3"/>
        <v>0</v>
      </c>
      <c r="N150" s="36">
        <f t="shared" si="3"/>
        <v>6309662.8799999999</v>
      </c>
      <c r="O150" s="36">
        <f t="shared" si="3"/>
        <v>145697.66</v>
      </c>
      <c r="P150" s="36">
        <f t="shared" si="3"/>
        <v>5509095.4200000009</v>
      </c>
      <c r="Q150" s="36">
        <f t="shared" si="3"/>
        <v>5406109.6400000006</v>
      </c>
      <c r="R150" s="36">
        <f t="shared" si="3"/>
        <v>800567.46</v>
      </c>
      <c r="S150" s="36">
        <f t="shared" si="3"/>
        <v>903553.24</v>
      </c>
      <c r="T150" s="36">
        <f t="shared" si="3"/>
        <v>654869.80000000005</v>
      </c>
    </row>
    <row r="152" spans="1:20" x14ac:dyDescent="0.2">
      <c r="F152" s="19" t="s">
        <v>316</v>
      </c>
      <c r="K152" s="19">
        <f>+K149</f>
        <v>3772920.7799999993</v>
      </c>
    </row>
    <row r="153" spans="1:20" x14ac:dyDescent="0.2">
      <c r="F153" s="19" t="s">
        <v>319</v>
      </c>
      <c r="K153" s="19">
        <v>-516287.54</v>
      </c>
    </row>
    <row r="154" spans="1:20" x14ac:dyDescent="0.2">
      <c r="F154" s="20" t="s">
        <v>320</v>
      </c>
      <c r="K154" s="20">
        <f>+K152+K153</f>
        <v>3256633.2399999993</v>
      </c>
    </row>
    <row r="155" spans="1:20" x14ac:dyDescent="0.2">
      <c r="F155" s="34"/>
      <c r="K155" s="35"/>
    </row>
    <row r="156" spans="1:20" x14ac:dyDescent="0.2">
      <c r="F156" s="19" t="s">
        <v>317</v>
      </c>
      <c r="K156" s="29">
        <f>+K58</f>
        <v>1961298.77</v>
      </c>
    </row>
    <row r="157" spans="1:20" x14ac:dyDescent="0.2">
      <c r="F157" s="19" t="s">
        <v>318</v>
      </c>
      <c r="K157" s="33">
        <f>+K156/K154</f>
        <v>0.60224735960749465</v>
      </c>
    </row>
  </sheetData>
  <autoFilter ref="A4:T144">
    <filterColumn colId="0">
      <colorFilter dxfId="0"/>
    </filterColumn>
  </autoFilter>
  <mergeCells count="2">
    <mergeCell ref="A1:T1"/>
    <mergeCell ref="A2:T2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ignoredErrors>
    <ignoredError sqref="K149:T14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7"/>
  <sheetViews>
    <sheetView tabSelected="1" topLeftCell="A11" zoomScale="96" zoomScaleNormal="96" workbookViewId="0">
      <selection activeCell="H31" sqref="H31"/>
    </sheetView>
  </sheetViews>
  <sheetFormatPr baseColWidth="10" defaultColWidth="9.140625" defaultRowHeight="12.75" outlineLevelRow="1" x14ac:dyDescent="0.2"/>
  <cols>
    <col min="1" max="1" width="32.140625" style="39" customWidth="1"/>
    <col min="2" max="2" width="12.7109375" style="39" customWidth="1"/>
    <col min="3" max="3" width="13" style="75" customWidth="1"/>
    <col min="4" max="4" width="12.5703125" style="75" customWidth="1"/>
    <col min="5" max="5" width="12" style="75" customWidth="1"/>
    <col min="6" max="6" width="13.85546875" style="75" customWidth="1"/>
    <col min="7" max="7" width="14" style="75" customWidth="1"/>
    <col min="8" max="8" width="12.7109375" style="76" customWidth="1"/>
    <col min="9" max="9" width="10.85546875" style="76" customWidth="1"/>
    <col min="10" max="10" width="13.42578125" style="39" bestFit="1" customWidth="1"/>
    <col min="11" max="16384" width="9.140625" style="39"/>
  </cols>
  <sheetData>
    <row r="1" spans="1:10" x14ac:dyDescent="0.2">
      <c r="A1" s="84" t="s">
        <v>327</v>
      </c>
      <c r="B1" s="84"/>
      <c r="C1" s="84"/>
      <c r="D1" s="84"/>
      <c r="E1" s="84"/>
      <c r="F1" s="84"/>
      <c r="G1" s="84"/>
      <c r="H1" s="84"/>
      <c r="I1" s="84"/>
    </row>
    <row r="2" spans="1:10" ht="15" x14ac:dyDescent="0.2">
      <c r="A2" s="85" t="s">
        <v>328</v>
      </c>
      <c r="B2" s="85"/>
      <c r="C2" s="85"/>
      <c r="D2" s="85"/>
      <c r="E2" s="85"/>
      <c r="F2" s="85"/>
      <c r="G2" s="85"/>
      <c r="H2" s="85"/>
      <c r="I2" s="85"/>
    </row>
    <row r="3" spans="1:10" x14ac:dyDescent="0.2">
      <c r="A3" s="86" t="s">
        <v>329</v>
      </c>
      <c r="B3" s="86"/>
      <c r="C3" s="86"/>
      <c r="D3" s="86"/>
      <c r="E3" s="86"/>
      <c r="F3" s="86"/>
      <c r="G3" s="86"/>
      <c r="H3" s="86"/>
      <c r="I3" s="86"/>
    </row>
    <row r="4" spans="1:10" ht="4.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1"/>
    </row>
    <row r="5" spans="1:10" ht="36" customHeight="1" x14ac:dyDescent="0.2">
      <c r="A5" s="42" t="s">
        <v>330</v>
      </c>
      <c r="B5" s="43" t="s">
        <v>331</v>
      </c>
      <c r="C5" s="43" t="s">
        <v>332</v>
      </c>
      <c r="D5" s="43" t="s">
        <v>333</v>
      </c>
      <c r="E5" s="43" t="s">
        <v>334</v>
      </c>
      <c r="F5" s="43" t="s">
        <v>335</v>
      </c>
      <c r="G5" s="44" t="s">
        <v>336</v>
      </c>
      <c r="H5" s="43" t="s">
        <v>337</v>
      </c>
      <c r="I5" s="45" t="s">
        <v>338</v>
      </c>
    </row>
    <row r="6" spans="1:10" ht="15" customHeight="1" outlineLevel="1" x14ac:dyDescent="0.2">
      <c r="A6" s="46" t="s">
        <v>297</v>
      </c>
      <c r="B6" s="47">
        <v>1961298.77</v>
      </c>
      <c r="C6" s="47">
        <v>1879807.54</v>
      </c>
      <c r="D6" s="47">
        <f>7847.25+F6</f>
        <v>1599979.03</v>
      </c>
      <c r="E6" s="48">
        <f>+D6/C6</f>
        <v>0.85113980870616146</v>
      </c>
      <c r="F6" s="47">
        <v>1592131.78</v>
      </c>
      <c r="G6" s="48">
        <f>+F6/C6</f>
        <v>0.84696531220424831</v>
      </c>
      <c r="H6" s="47">
        <v>1554160.23</v>
      </c>
      <c r="I6" s="49">
        <f t="shared" ref="I6:I24" si="0">+H6/C6</f>
        <v>0.82676561133487103</v>
      </c>
    </row>
    <row r="7" spans="1:10" ht="15" customHeight="1" outlineLevel="1" x14ac:dyDescent="0.2">
      <c r="A7" s="50" t="s">
        <v>322</v>
      </c>
      <c r="B7" s="51">
        <v>31703.439999999999</v>
      </c>
      <c r="C7" s="51">
        <v>49227.07</v>
      </c>
      <c r="D7" s="51">
        <f>1576.28+F7</f>
        <v>48077.11</v>
      </c>
      <c r="E7" s="52">
        <f t="shared" ref="E7:E23" si="1">+D7/C7</f>
        <v>0.97663968219111963</v>
      </c>
      <c r="F7" s="51">
        <v>46500.83</v>
      </c>
      <c r="G7" s="52">
        <f t="shared" ref="G7:G23" si="2">+F7/C7</f>
        <v>0.94461908864370769</v>
      </c>
      <c r="H7" s="51">
        <v>46500.82</v>
      </c>
      <c r="I7" s="53">
        <f t="shared" si="0"/>
        <v>0.94461888550344353</v>
      </c>
    </row>
    <row r="8" spans="1:10" ht="15" customHeight="1" outlineLevel="1" x14ac:dyDescent="0.2">
      <c r="A8" s="46" t="s">
        <v>339</v>
      </c>
      <c r="B8" s="47">
        <v>68572.2</v>
      </c>
      <c r="C8" s="47">
        <v>68572.2</v>
      </c>
      <c r="D8" s="47">
        <f>489.79+F8</f>
        <v>67140.45</v>
      </c>
      <c r="E8" s="48">
        <f t="shared" si="1"/>
        <v>0.9791205473938418</v>
      </c>
      <c r="F8" s="47">
        <v>66650.66</v>
      </c>
      <c r="G8" s="48">
        <f t="shared" si="2"/>
        <v>0.97197785691577643</v>
      </c>
      <c r="H8" s="47">
        <v>66650.66</v>
      </c>
      <c r="I8" s="49">
        <f t="shared" si="0"/>
        <v>0.97197785691577643</v>
      </c>
    </row>
    <row r="9" spans="1:10" ht="15" customHeight="1" outlineLevel="1" x14ac:dyDescent="0.2">
      <c r="A9" s="50" t="s">
        <v>300</v>
      </c>
      <c r="B9" s="51">
        <v>35000</v>
      </c>
      <c r="C9" s="51">
        <v>128597.75999999999</v>
      </c>
      <c r="D9" s="51">
        <f>20072.61+F9</f>
        <v>123686.71</v>
      </c>
      <c r="E9" s="52">
        <f t="shared" si="1"/>
        <v>0.96181076559964973</v>
      </c>
      <c r="F9" s="51">
        <v>103614.1</v>
      </c>
      <c r="G9" s="52">
        <f t="shared" si="2"/>
        <v>0.80572243249027053</v>
      </c>
      <c r="H9" s="51">
        <v>103614.1</v>
      </c>
      <c r="I9" s="53">
        <f t="shared" si="0"/>
        <v>0.80572243249027053</v>
      </c>
    </row>
    <row r="10" spans="1:10" ht="15" customHeight="1" outlineLevel="1" x14ac:dyDescent="0.2">
      <c r="A10" s="46" t="s">
        <v>301</v>
      </c>
      <c r="B10" s="47">
        <v>1304795.48</v>
      </c>
      <c r="C10" s="47">
        <v>1212816.0900000001</v>
      </c>
      <c r="D10" s="47">
        <f>22353.49+F10</f>
        <v>1065629.27</v>
      </c>
      <c r="E10" s="48">
        <f t="shared" si="1"/>
        <v>0.87864044580741008</v>
      </c>
      <c r="F10" s="47">
        <v>1043275.78</v>
      </c>
      <c r="G10" s="48">
        <f t="shared" si="2"/>
        <v>0.8602093826113405</v>
      </c>
      <c r="H10" s="47">
        <v>990094.4</v>
      </c>
      <c r="I10" s="49">
        <f t="shared" si="0"/>
        <v>0.81635988190097308</v>
      </c>
    </row>
    <row r="11" spans="1:10" ht="15" customHeight="1" outlineLevel="1" x14ac:dyDescent="0.2">
      <c r="A11" s="50" t="s">
        <v>302</v>
      </c>
      <c r="B11" s="51">
        <v>27000</v>
      </c>
      <c r="C11" s="51">
        <v>27000</v>
      </c>
      <c r="D11" s="51">
        <f>0+F11</f>
        <v>22212</v>
      </c>
      <c r="E11" s="52">
        <f t="shared" si="1"/>
        <v>0.82266666666666666</v>
      </c>
      <c r="F11" s="51">
        <v>22212</v>
      </c>
      <c r="G11" s="52">
        <f t="shared" si="2"/>
        <v>0.82266666666666666</v>
      </c>
      <c r="H11" s="51">
        <v>22212</v>
      </c>
      <c r="I11" s="53">
        <f t="shared" si="0"/>
        <v>0.82266666666666666</v>
      </c>
    </row>
    <row r="12" spans="1:10" ht="15" customHeight="1" outlineLevel="1" x14ac:dyDescent="0.2">
      <c r="A12" s="46" t="s">
        <v>303</v>
      </c>
      <c r="B12" s="47">
        <v>108840.96000000001</v>
      </c>
      <c r="C12" s="47">
        <v>108840.96000000001</v>
      </c>
      <c r="D12" s="47">
        <f>0+F12</f>
        <v>106101.68</v>
      </c>
      <c r="E12" s="48">
        <f t="shared" si="1"/>
        <v>0.97483226902813047</v>
      </c>
      <c r="F12" s="47">
        <v>106101.68</v>
      </c>
      <c r="G12" s="48">
        <f t="shared" si="2"/>
        <v>0.97483226902813047</v>
      </c>
      <c r="H12" s="47">
        <v>106101.68</v>
      </c>
      <c r="I12" s="49">
        <f t="shared" si="0"/>
        <v>0.97483226902813047</v>
      </c>
    </row>
    <row r="13" spans="1:10" ht="15" customHeight="1" outlineLevel="1" x14ac:dyDescent="0.2">
      <c r="A13" s="50" t="s">
        <v>304</v>
      </c>
      <c r="B13" s="51">
        <v>15000</v>
      </c>
      <c r="C13" s="51">
        <v>15000</v>
      </c>
      <c r="D13" s="51">
        <f>0+F13</f>
        <v>12665.1</v>
      </c>
      <c r="E13" s="52">
        <f t="shared" si="1"/>
        <v>0.84433999999999998</v>
      </c>
      <c r="F13" s="51">
        <v>12665.1</v>
      </c>
      <c r="G13" s="52">
        <f t="shared" si="2"/>
        <v>0.84433999999999998</v>
      </c>
      <c r="H13" s="51">
        <v>12665.1</v>
      </c>
      <c r="I13" s="53">
        <f t="shared" si="0"/>
        <v>0.84433999999999998</v>
      </c>
      <c r="J13" s="54"/>
    </row>
    <row r="14" spans="1:10" ht="15" customHeight="1" outlineLevel="1" x14ac:dyDescent="0.2">
      <c r="A14" s="46" t="s">
        <v>305</v>
      </c>
      <c r="B14" s="47">
        <v>43968.32</v>
      </c>
      <c r="C14" s="47">
        <v>43968.32</v>
      </c>
      <c r="D14" s="47">
        <f>3215.17+F14</f>
        <v>32398.93</v>
      </c>
      <c r="E14" s="48">
        <f t="shared" si="1"/>
        <v>0.73686986448424685</v>
      </c>
      <c r="F14" s="47">
        <v>29183.759999999998</v>
      </c>
      <c r="G14" s="48">
        <f t="shared" si="2"/>
        <v>0.66374516924913207</v>
      </c>
      <c r="H14" s="47">
        <v>29183.759999999998</v>
      </c>
      <c r="I14" s="49">
        <f t="shared" si="0"/>
        <v>0.66374516924913207</v>
      </c>
    </row>
    <row r="15" spans="1:10" ht="15" customHeight="1" outlineLevel="1" x14ac:dyDescent="0.2">
      <c r="A15" s="50" t="s">
        <v>324</v>
      </c>
      <c r="B15" s="51">
        <v>9000</v>
      </c>
      <c r="C15" s="51">
        <v>9000</v>
      </c>
      <c r="D15" s="51">
        <f>0+F15</f>
        <v>8977.1200000000008</v>
      </c>
      <c r="E15" s="52">
        <f t="shared" si="1"/>
        <v>0.99745777777777789</v>
      </c>
      <c r="F15" s="51">
        <v>8977.1200000000008</v>
      </c>
      <c r="G15" s="52">
        <f t="shared" si="2"/>
        <v>0.99745777777777789</v>
      </c>
      <c r="H15" s="51">
        <v>8977.1200000000008</v>
      </c>
      <c r="I15" s="53">
        <f t="shared" si="0"/>
        <v>0.99745777777777789</v>
      </c>
    </row>
    <row r="16" spans="1:10" ht="15" customHeight="1" outlineLevel="1" x14ac:dyDescent="0.2">
      <c r="A16" s="46" t="s">
        <v>307</v>
      </c>
      <c r="B16" s="47">
        <v>51795.07</v>
      </c>
      <c r="C16" s="47">
        <v>51795.07</v>
      </c>
      <c r="D16" s="47">
        <f>1119.31+F16</f>
        <v>22855.95</v>
      </c>
      <c r="E16" s="48">
        <f t="shared" si="1"/>
        <v>0.44127655392685056</v>
      </c>
      <c r="F16" s="47">
        <v>21736.639999999999</v>
      </c>
      <c r="G16" s="48">
        <f t="shared" si="2"/>
        <v>0.41966619602985378</v>
      </c>
      <c r="H16" s="47">
        <v>21736.639999999999</v>
      </c>
      <c r="I16" s="49">
        <f t="shared" si="0"/>
        <v>0.41966619602985378</v>
      </c>
    </row>
    <row r="17" spans="1:10" ht="15" customHeight="1" outlineLevel="1" x14ac:dyDescent="0.2">
      <c r="A17" s="50" t="s">
        <v>340</v>
      </c>
      <c r="B17" s="51">
        <v>23488.81</v>
      </c>
      <c r="C17" s="51">
        <v>23488.81</v>
      </c>
      <c r="D17" s="51">
        <f>11046.78+F17</f>
        <v>23434.75</v>
      </c>
      <c r="E17" s="52">
        <f t="shared" si="1"/>
        <v>0.99769847855212757</v>
      </c>
      <c r="F17" s="51">
        <v>12387.97</v>
      </c>
      <c r="G17" s="52">
        <f t="shared" si="2"/>
        <v>0.52739879116907151</v>
      </c>
      <c r="H17" s="51">
        <v>12387.97</v>
      </c>
      <c r="I17" s="53">
        <f t="shared" si="0"/>
        <v>0.52739879116907151</v>
      </c>
      <c r="J17" s="55"/>
    </row>
    <row r="18" spans="1:10" ht="15" customHeight="1" outlineLevel="1" x14ac:dyDescent="0.2">
      <c r="A18" s="46" t="s">
        <v>309</v>
      </c>
      <c r="B18" s="47">
        <v>21793.73</v>
      </c>
      <c r="C18" s="47">
        <v>21793.73</v>
      </c>
      <c r="D18" s="47">
        <f>7729.56+F18</f>
        <v>20153.260000000002</v>
      </c>
      <c r="E18" s="48">
        <f t="shared" si="1"/>
        <v>0.92472743307364103</v>
      </c>
      <c r="F18" s="47">
        <v>12423.7</v>
      </c>
      <c r="G18" s="48">
        <f t="shared" si="2"/>
        <v>0.5700584525916399</v>
      </c>
      <c r="H18" s="47">
        <v>12423.7</v>
      </c>
      <c r="I18" s="49">
        <f t="shared" si="0"/>
        <v>0.5700584525916399</v>
      </c>
    </row>
    <row r="19" spans="1:10" ht="15" customHeight="1" outlineLevel="1" x14ac:dyDescent="0.2">
      <c r="A19" s="50" t="s">
        <v>310</v>
      </c>
      <c r="B19" s="51">
        <v>21464</v>
      </c>
      <c r="C19" s="51">
        <v>21464</v>
      </c>
      <c r="D19" s="51">
        <f>499.35+F19</f>
        <v>18860.149999999998</v>
      </c>
      <c r="E19" s="52">
        <f t="shared" si="1"/>
        <v>0.87868756988445762</v>
      </c>
      <c r="F19" s="51">
        <v>18360.8</v>
      </c>
      <c r="G19" s="52">
        <f t="shared" si="2"/>
        <v>0.85542303391725671</v>
      </c>
      <c r="H19" s="51">
        <v>18360.8</v>
      </c>
      <c r="I19" s="53">
        <f t="shared" si="0"/>
        <v>0.85542303391725671</v>
      </c>
      <c r="J19" s="55"/>
    </row>
    <row r="20" spans="1:10" ht="15" customHeight="1" outlineLevel="1" x14ac:dyDescent="0.2">
      <c r="A20" s="46" t="s">
        <v>311</v>
      </c>
      <c r="B20" s="47">
        <v>5500</v>
      </c>
      <c r="C20" s="47">
        <v>5500</v>
      </c>
      <c r="D20" s="47">
        <f>0+F20</f>
        <v>5461.23</v>
      </c>
      <c r="E20" s="48">
        <f t="shared" si="1"/>
        <v>0.992950909090909</v>
      </c>
      <c r="F20" s="47">
        <v>5461.23</v>
      </c>
      <c r="G20" s="48">
        <f t="shared" si="2"/>
        <v>0.992950909090909</v>
      </c>
      <c r="H20" s="47">
        <v>0</v>
      </c>
      <c r="I20" s="49">
        <f t="shared" si="0"/>
        <v>0</v>
      </c>
    </row>
    <row r="21" spans="1:10" ht="15" customHeight="1" outlineLevel="1" x14ac:dyDescent="0.2">
      <c r="A21" s="50" t="s">
        <v>312</v>
      </c>
      <c r="B21" s="51">
        <v>4500</v>
      </c>
      <c r="C21" s="51">
        <v>4500</v>
      </c>
      <c r="D21" s="51">
        <f>195.49+F21</f>
        <v>3264</v>
      </c>
      <c r="E21" s="52">
        <f t="shared" si="1"/>
        <v>0.72533333333333339</v>
      </c>
      <c r="F21" s="51">
        <v>3068.51</v>
      </c>
      <c r="G21" s="52">
        <f t="shared" si="2"/>
        <v>0.68189111111111111</v>
      </c>
      <c r="H21" s="51">
        <v>2072</v>
      </c>
      <c r="I21" s="53">
        <f t="shared" si="0"/>
        <v>0.46044444444444443</v>
      </c>
    </row>
    <row r="22" spans="1:10" ht="15" customHeight="1" outlineLevel="1" x14ac:dyDescent="0.2">
      <c r="A22" s="46" t="s">
        <v>313</v>
      </c>
      <c r="B22" s="47">
        <v>23000</v>
      </c>
      <c r="C22" s="47">
        <v>23000</v>
      </c>
      <c r="D22" s="47">
        <f>0+F22</f>
        <v>12990.41</v>
      </c>
      <c r="E22" s="48">
        <f t="shared" si="1"/>
        <v>0.56480043478260866</v>
      </c>
      <c r="F22" s="47">
        <v>12990.41</v>
      </c>
      <c r="G22" s="48">
        <f t="shared" si="2"/>
        <v>0.56480043478260866</v>
      </c>
      <c r="H22" s="47">
        <v>12990.39</v>
      </c>
      <c r="I22" s="49">
        <f t="shared" si="0"/>
        <v>0.56479956521739128</v>
      </c>
    </row>
    <row r="23" spans="1:10" ht="15" customHeight="1" outlineLevel="1" x14ac:dyDescent="0.2">
      <c r="A23" s="50" t="s">
        <v>314</v>
      </c>
      <c r="B23" s="51">
        <v>16200</v>
      </c>
      <c r="C23" s="51">
        <v>16200</v>
      </c>
      <c r="D23" s="51">
        <f>4215.25+F23</f>
        <v>10920.95</v>
      </c>
      <c r="E23" s="52">
        <f t="shared" si="1"/>
        <v>0.67413271604938274</v>
      </c>
      <c r="F23" s="51">
        <v>6705.7</v>
      </c>
      <c r="G23" s="52">
        <f t="shared" si="2"/>
        <v>0.41393209876543208</v>
      </c>
      <c r="H23" s="51">
        <v>6252.06</v>
      </c>
      <c r="I23" s="53">
        <f t="shared" si="0"/>
        <v>0.38592962962962968</v>
      </c>
    </row>
    <row r="24" spans="1:10" s="54" customFormat="1" ht="15" customHeight="1" x14ac:dyDescent="0.2">
      <c r="A24" s="56" t="s">
        <v>341</v>
      </c>
      <c r="B24" s="57">
        <f>SUM(B6:B23)</f>
        <v>3772920.7799999993</v>
      </c>
      <c r="C24" s="57">
        <f t="shared" ref="C24:D24" si="3">SUM(C6:C23)</f>
        <v>3710571.55</v>
      </c>
      <c r="D24" s="57">
        <f t="shared" si="3"/>
        <v>3204808.100000001</v>
      </c>
      <c r="E24" s="58">
        <f>+D24/C24</f>
        <v>0.86369661838214684</v>
      </c>
      <c r="F24" s="57">
        <f>SUM(F6:F23)</f>
        <v>3124447.7700000009</v>
      </c>
      <c r="G24" s="58">
        <f>+F24/C24</f>
        <v>0.84203948849874655</v>
      </c>
      <c r="H24" s="57">
        <f>SUM(H6:H23)</f>
        <v>3026383.4300000006</v>
      </c>
      <c r="I24" s="59">
        <f t="shared" si="0"/>
        <v>0.81561112330524954</v>
      </c>
      <c r="J24" s="60"/>
    </row>
    <row r="25" spans="1:10" x14ac:dyDescent="0.2">
      <c r="A25" s="61"/>
      <c r="B25" s="62"/>
      <c r="C25" s="63"/>
      <c r="D25" s="63"/>
      <c r="E25" s="63"/>
      <c r="F25" s="63"/>
      <c r="G25" s="63"/>
      <c r="H25" s="64"/>
      <c r="I25" s="65"/>
    </row>
    <row r="26" spans="1:10" ht="15" x14ac:dyDescent="0.2">
      <c r="A26" s="87" t="s">
        <v>342</v>
      </c>
      <c r="B26" s="88"/>
      <c r="C26" s="88"/>
      <c r="D26" s="88"/>
      <c r="E26" s="88"/>
      <c r="F26" s="88"/>
      <c r="G26" s="88"/>
      <c r="H26" s="88"/>
      <c r="I26" s="89"/>
    </row>
    <row r="27" spans="1:10" x14ac:dyDescent="0.2">
      <c r="A27" s="90" t="s">
        <v>329</v>
      </c>
      <c r="B27" s="86"/>
      <c r="C27" s="86"/>
      <c r="D27" s="86"/>
      <c r="E27" s="86"/>
      <c r="F27" s="86"/>
      <c r="G27" s="86"/>
      <c r="H27" s="86"/>
      <c r="I27" s="91"/>
    </row>
    <row r="28" spans="1:10" x14ac:dyDescent="0.2">
      <c r="A28" s="81"/>
      <c r="B28" s="82"/>
      <c r="C28" s="82"/>
      <c r="D28" s="82"/>
      <c r="E28" s="82"/>
      <c r="F28" s="82"/>
      <c r="G28" s="82"/>
      <c r="H28" s="82"/>
      <c r="I28" s="83"/>
    </row>
    <row r="29" spans="1:10" ht="26.25" customHeight="1" x14ac:dyDescent="0.2">
      <c r="A29" s="66" t="s">
        <v>330</v>
      </c>
      <c r="B29" s="67" t="s">
        <v>331</v>
      </c>
      <c r="C29" s="67" t="s">
        <v>332</v>
      </c>
      <c r="D29" s="67" t="s">
        <v>333</v>
      </c>
      <c r="E29" s="67" t="s">
        <v>334</v>
      </c>
      <c r="F29" s="67" t="s">
        <v>335</v>
      </c>
      <c r="G29" s="68" t="s">
        <v>336</v>
      </c>
      <c r="H29" s="67" t="s">
        <v>337</v>
      </c>
      <c r="I29" s="69" t="s">
        <v>338</v>
      </c>
    </row>
    <row r="30" spans="1:10" ht="15" customHeight="1" x14ac:dyDescent="0.2">
      <c r="A30" s="46" t="s">
        <v>295</v>
      </c>
      <c r="B30" s="47">
        <v>739950</v>
      </c>
      <c r="C30" s="47">
        <v>739950</v>
      </c>
      <c r="D30" s="47">
        <v>9763.16</v>
      </c>
      <c r="E30" s="48">
        <f t="shared" ref="E30:E31" si="4">+D30/C30</f>
        <v>1.3194350969660111E-2</v>
      </c>
      <c r="F30" s="47">
        <v>725216.51</v>
      </c>
      <c r="G30" s="48">
        <f t="shared" ref="G30:G31" si="5">+F30/C30</f>
        <v>0.98008853300898713</v>
      </c>
      <c r="H30" s="47">
        <v>720295.08</v>
      </c>
      <c r="I30" s="49">
        <f>+H30/C30</f>
        <v>0.97343750253395489</v>
      </c>
    </row>
    <row r="31" spans="1:10" ht="15" customHeight="1" x14ac:dyDescent="0.2">
      <c r="A31" s="50" t="s">
        <v>321</v>
      </c>
      <c r="B31" s="51">
        <v>2045204.29</v>
      </c>
      <c r="C31" s="51">
        <v>1859141.33</v>
      </c>
      <c r="D31" s="47">
        <v>82854.95</v>
      </c>
      <c r="E31" s="52">
        <f t="shared" si="4"/>
        <v>4.4566246074471377E-2</v>
      </c>
      <c r="F31" s="51">
        <v>1659431.14</v>
      </c>
      <c r="G31" s="52">
        <f t="shared" si="5"/>
        <v>0.89257933930176236</v>
      </c>
      <c r="H31" s="51">
        <v>1659431.13</v>
      </c>
      <c r="I31" s="53">
        <f>+H31/C31</f>
        <v>0.8925793339229352</v>
      </c>
    </row>
    <row r="32" spans="1:10" ht="15" customHeight="1" x14ac:dyDescent="0.2">
      <c r="A32" s="56" t="s">
        <v>341</v>
      </c>
      <c r="B32" s="57">
        <f>SUM(B30:B31)</f>
        <v>2785154.29</v>
      </c>
      <c r="C32" s="57">
        <f>SUM(C30:C31)</f>
        <v>2599091.33</v>
      </c>
      <c r="D32" s="57">
        <f t="shared" ref="D32:F32" si="6">SUM(D30:D31)</f>
        <v>92618.11</v>
      </c>
      <c r="E32" s="58">
        <f>+D32/C32</f>
        <v>3.5634803952810691E-2</v>
      </c>
      <c r="F32" s="57">
        <f t="shared" si="6"/>
        <v>2384647.65</v>
      </c>
      <c r="G32" s="58">
        <f>+F32/C32</f>
        <v>0.9174928262332358</v>
      </c>
      <c r="H32" s="57">
        <f>SUM(H30:H31)</f>
        <v>2379726.21</v>
      </c>
      <c r="I32" s="59">
        <f>+H32/C32</f>
        <v>0.91559930293022829</v>
      </c>
    </row>
    <row r="33" spans="1:10" ht="15" customHeight="1" x14ac:dyDescent="0.2">
      <c r="A33" s="70" t="s">
        <v>343</v>
      </c>
      <c r="B33" s="71">
        <f>+B24+B32</f>
        <v>6558075.0699999994</v>
      </c>
      <c r="C33" s="71">
        <f>+C24+C32</f>
        <v>6309662.8799999999</v>
      </c>
      <c r="D33" s="71">
        <f t="shared" ref="D33:H33" si="7">+D24+D32</f>
        <v>3297426.2100000009</v>
      </c>
      <c r="E33" s="72">
        <f>+D33/C33</f>
        <v>0.52259942768923351</v>
      </c>
      <c r="F33" s="71">
        <f t="shared" si="7"/>
        <v>5509095.4200000009</v>
      </c>
      <c r="G33" s="72">
        <f>+F33/C33</f>
        <v>0.87312040671180846</v>
      </c>
      <c r="H33" s="71">
        <f t="shared" si="7"/>
        <v>5406109.6400000006</v>
      </c>
      <c r="I33" s="73">
        <f>+H33/C33</f>
        <v>0.85679849190294632</v>
      </c>
    </row>
    <row r="34" spans="1:10" x14ac:dyDescent="0.2">
      <c r="A34" s="74" t="s">
        <v>344</v>
      </c>
    </row>
    <row r="36" spans="1:10" s="75" customFormat="1" x14ac:dyDescent="0.2">
      <c r="A36" s="77"/>
      <c r="B36" s="74"/>
      <c r="H36" s="76"/>
      <c r="I36" s="76"/>
      <c r="J36" s="39"/>
    </row>
    <row r="37" spans="1:10" s="75" customFormat="1" x14ac:dyDescent="0.2">
      <c r="A37" s="78"/>
      <c r="B37" s="78"/>
      <c r="H37" s="76"/>
      <c r="I37" s="76"/>
      <c r="J37" s="39"/>
    </row>
  </sheetData>
  <mergeCells count="6">
    <mergeCell ref="A28:I28"/>
    <mergeCell ref="A1:I1"/>
    <mergeCell ref="A2:I2"/>
    <mergeCell ref="A3:I3"/>
    <mergeCell ref="A26:I26"/>
    <mergeCell ref="A27:I27"/>
  </mergeCells>
  <pageMargins left="1.2598425196850394" right="0.15748031496062992" top="1.299212598425197" bottom="0.82677165354330717" header="0.51181102362204722" footer="0.51181102362204722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CEDU PRESUP 31-12-2018</vt:lpstr>
      <vt:lpstr>CEDU GASTOS CONSOL 31-12-2018</vt:lpstr>
      <vt:lpstr>EJECUCION TOTAL AL 31-12-2018</vt:lpstr>
      <vt:lpstr>'CEDU PRESUP 31-12-2018'!Títulos_a_imprimir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dfortiz</cp:lastModifiedBy>
  <cp:revision>1</cp:revision>
  <cp:lastPrinted>2019-03-08T17:32:41Z</cp:lastPrinted>
  <dcterms:created xsi:type="dcterms:W3CDTF">2019-03-08T17:36:13Z</dcterms:created>
  <dcterms:modified xsi:type="dcterms:W3CDTF">2019-05-22T15:12:22Z</dcterms:modified>
</cp:coreProperties>
</file>