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mc:AlternateContent xmlns:mc="http://schemas.openxmlformats.org/markup-compatibility/2006">
    <mc:Choice Requires="x15">
      <x15ac:absPath xmlns:x15ac="http://schemas.microsoft.com/office/spreadsheetml/2010/11/ac" url="Z:\20. SEGUIMIENTO\2024\Reportes ejecucion presupuestaria\08. Agosto\31 AGOSTO\"/>
    </mc:Choice>
  </mc:AlternateContent>
  <bookViews>
    <workbookView xWindow="0" yWindow="0" windowWidth="28800" windowHeight="12180" tabRatio="868"/>
  </bookViews>
  <sheets>
    <sheet name="Carátula" sheetId="1" r:id="rId1"/>
    <sheet name="Índice" sheetId="2" r:id="rId2"/>
    <sheet name="Resumen" sheetId="3" r:id="rId3"/>
    <sheet name="Eje. Presupuesto Total" sheetId="4" r:id="rId4"/>
    <sheet name="Eje. Asignación Municipal" sheetId="5" r:id="rId5"/>
    <sheet name="Eje. Recursos P" sheetId="6" r:id="rId6"/>
    <sheet name="Eje. Presupuesto Corriente" sheetId="7" r:id="rId7"/>
    <sheet name="Eje. Presupuesto Inv" sheetId="8" r:id="rId8"/>
    <sheet name="Notas" sheetId="9" r:id="rId9"/>
  </sheets>
  <calcPr calcId="162913" forceFullCalc="1"/>
</workbook>
</file>

<file path=xl/calcChain.xml><?xml version="1.0" encoding="utf-8"?>
<calcChain xmlns="http://schemas.openxmlformats.org/spreadsheetml/2006/main">
  <c r="A39" i="2" l="1"/>
  <c r="A32" i="2"/>
  <c r="A23" i="2"/>
  <c r="A16" i="2"/>
  <c r="A7" i="2"/>
  <c r="C239" i="8" l="1"/>
  <c r="E239" i="8" s="1"/>
  <c r="C181" i="8"/>
  <c r="F167" i="8"/>
  <c r="D167" i="8"/>
  <c r="C143" i="8"/>
  <c r="E143" i="8" s="1"/>
  <c r="C26" i="8"/>
  <c r="E26" i="8" s="1"/>
  <c r="C25" i="8"/>
  <c r="C209" i="8"/>
  <c r="C253" i="5"/>
  <c r="E253" i="5" s="1"/>
  <c r="C208" i="5"/>
  <c r="C182" i="5"/>
  <c r="F170" i="5"/>
  <c r="D170" i="5"/>
  <c r="C162" i="5"/>
  <c r="E162" i="5" s="1"/>
  <c r="C51" i="5"/>
  <c r="G51" i="5" s="1"/>
  <c r="C49" i="5"/>
  <c r="C268" i="4"/>
  <c r="E268" i="4" s="1"/>
  <c r="F175" i="4"/>
  <c r="D175" i="4"/>
  <c r="C167" i="4"/>
  <c r="E167" i="4" s="1"/>
  <c r="C109" i="4"/>
  <c r="C63" i="4"/>
  <c r="E63" i="4" s="1"/>
  <c r="C230" i="4"/>
  <c r="C194" i="4"/>
  <c r="C203" i="4" s="1"/>
  <c r="C62" i="4"/>
  <c r="E62" i="4" s="1"/>
  <c r="G239" i="8" l="1"/>
  <c r="C167" i="8"/>
  <c r="G167" i="8" s="1"/>
  <c r="G143" i="8"/>
  <c r="G26" i="8"/>
  <c r="G253" i="5"/>
  <c r="C170" i="5"/>
  <c r="E170" i="5" s="1"/>
  <c r="G162" i="5"/>
  <c r="E51" i="5"/>
  <c r="G268" i="4"/>
  <c r="C175" i="4"/>
  <c r="E175" i="4" s="1"/>
  <c r="G167" i="4"/>
  <c r="G63" i="4"/>
  <c r="D267" i="8"/>
  <c r="C267" i="8"/>
  <c r="G267" i="8" s="1"/>
  <c r="C195" i="8"/>
  <c r="E195" i="8" s="1"/>
  <c r="C100" i="8"/>
  <c r="C111" i="8" s="1"/>
  <c r="E111" i="8" s="1"/>
  <c r="D87" i="8"/>
  <c r="C23" i="8"/>
  <c r="C87" i="8" s="1"/>
  <c r="G87" i="8" s="1"/>
  <c r="C264" i="5"/>
  <c r="E264" i="5" s="1"/>
  <c r="E182" i="5"/>
  <c r="C103" i="5"/>
  <c r="C110" i="5" s="1"/>
  <c r="E110" i="5" s="1"/>
  <c r="C48" i="5"/>
  <c r="E48" i="5" s="1"/>
  <c r="C39" i="3"/>
  <c r="C40" i="3" s="1"/>
  <c r="E40" i="3" s="1"/>
  <c r="C20" i="3"/>
  <c r="C21" i="3" s="1"/>
  <c r="E21" i="3" s="1"/>
  <c r="D12" i="3"/>
  <c r="C11" i="3"/>
  <c r="C12" i="3" s="1"/>
  <c r="G12" i="3" s="1"/>
  <c r="F115" i="4"/>
  <c r="D115" i="4"/>
  <c r="C115" i="4"/>
  <c r="F279" i="4"/>
  <c r="D279" i="4"/>
  <c r="C279" i="4"/>
  <c r="E203" i="4"/>
  <c r="F91" i="4"/>
  <c r="D91" i="4"/>
  <c r="E167" i="8" l="1"/>
  <c r="G170" i="5"/>
  <c r="G175" i="4"/>
  <c r="G209" i="8"/>
  <c r="E209" i="8"/>
  <c r="E267" i="8"/>
  <c r="G195" i="8"/>
  <c r="G181" i="8"/>
  <c r="E181" i="8"/>
  <c r="E100" i="8"/>
  <c r="G100" i="8"/>
  <c r="G111" i="8"/>
  <c r="G25" i="8"/>
  <c r="G23" i="8"/>
  <c r="E23" i="8"/>
  <c r="E25" i="8"/>
  <c r="E87" i="8"/>
  <c r="G264" i="5"/>
  <c r="G208" i="5"/>
  <c r="E208" i="5"/>
  <c r="G182" i="5"/>
  <c r="C193" i="5"/>
  <c r="G103" i="5"/>
  <c r="G110" i="5"/>
  <c r="E103" i="5"/>
  <c r="C86" i="5"/>
  <c r="G48" i="5"/>
  <c r="G49" i="5"/>
  <c r="E49" i="5"/>
  <c r="G39" i="3"/>
  <c r="E39" i="3"/>
  <c r="G40" i="3"/>
  <c r="G20" i="3"/>
  <c r="E20" i="3"/>
  <c r="G21" i="3"/>
  <c r="G11" i="3"/>
  <c r="E11" i="3"/>
  <c r="E115" i="4"/>
  <c r="G115" i="4"/>
  <c r="E109" i="4"/>
  <c r="G109" i="4"/>
  <c r="G279" i="4"/>
  <c r="E279" i="4"/>
  <c r="G230" i="4"/>
  <c r="E230" i="4"/>
  <c r="G203" i="4"/>
  <c r="G194" i="4"/>
  <c r="E194" i="4"/>
  <c r="G62" i="4"/>
  <c r="C60" i="4"/>
  <c r="C91" i="4" s="1"/>
  <c r="E91" i="4" s="1"/>
  <c r="A46" i="2"/>
  <c r="A30" i="2"/>
  <c r="A14" i="2"/>
  <c r="A5" i="2"/>
  <c r="E193" i="5" l="1"/>
  <c r="G193" i="5"/>
  <c r="G91" i="4"/>
  <c r="E60" i="4"/>
  <c r="G60" i="4"/>
</calcChain>
</file>

<file path=xl/sharedStrings.xml><?xml version="1.0" encoding="utf-8"?>
<sst xmlns="http://schemas.openxmlformats.org/spreadsheetml/2006/main" count="1324" uniqueCount="165">
  <si>
    <t>MONITOREO ACUMULADO</t>
  </si>
  <si>
    <t>DE EJECUCIÓN PRESUPUESTARIA DE GASTO</t>
  </si>
  <si>
    <t>AL 31 DE AGOSTO DE 2024 DEL MDMQ</t>
  </si>
  <si>
    <t>GAD DEL DISTRITO METROPOLITANO DE QUITO</t>
  </si>
  <si>
    <t>Dirección Metropolitana de Seguimiento y Evaluación</t>
  </si>
  <si>
    <t>EJECUCIÓN PRESUPUESTARIA DE GASTO AL 31 DE AGOSTO 2024</t>
  </si>
  <si>
    <t>CONTENIDO:</t>
  </si>
  <si>
    <t>Por sector y dependencia</t>
  </si>
  <si>
    <t>Por sector</t>
  </si>
  <si>
    <t>Por dependencias municipales</t>
  </si>
  <si>
    <t>Por empresas, fundaciones y corporaciones</t>
  </si>
  <si>
    <t>Por entidades</t>
  </si>
  <si>
    <t>1. Resumen de Ejecución presupuestaria por tipo de fuente y categoría de proyecto</t>
  </si>
  <si>
    <t>EJECUCIÓN PRESUPUESTARIA DE GASTOS AL 31 DE AGOSTO DE 2024</t>
  </si>
  <si>
    <t>MUNICIPIO DEL DISTRITO METROPOLITANO DE QUITO</t>
  </si>
  <si>
    <t>EJECUCIÓN PRESUPUESTARIA DE GASTO DEL PRESUPUESTO TOTAL</t>
  </si>
  <si>
    <t>Tipo de Fuente</t>
  </si>
  <si>
    <t>Grupos</t>
  </si>
  <si>
    <t>CODIFICADO
AL 31 DE AGO 2024</t>
  </si>
  <si>
    <t>COMPROMETIDO
AL 31 DE AGO 2024</t>
  </si>
  <si>
    <t>% DE COMPROMETIDO
DE GASTOS
AL 31 DE AGO 2024</t>
  </si>
  <si>
    <t>DEVENGADO
AL 31 DE AGO 2024</t>
  </si>
  <si>
    <t>% EJECUCIÓN
PRESUPUESTARIA
DE GASTOS
AL 31 DE AGO 2024</t>
  </si>
  <si>
    <t>PRESUPUESTO TOTAL</t>
  </si>
  <si>
    <t>Total Dependencias Municipales</t>
  </si>
  <si>
    <t>(ASIGNACIÓN MUNICIPAL + RECURSOS PROPIOS + FONDO AMBIENTAL)</t>
  </si>
  <si>
    <t>Total Empresas, Fundaciones y Corporaciones</t>
  </si>
  <si>
    <t>EJECUCIÓN PRESUPUESTARIA DE GASTO POR TIPO DE FUENTE</t>
  </si>
  <si>
    <t>ASIGNACIÓN MUNICIPAL</t>
  </si>
  <si>
    <t>TOTAL ASIGNACIÓN MUNICIPAL</t>
  </si>
  <si>
    <t>TOTAL RECURSOS PROPIOS</t>
  </si>
  <si>
    <t>EJECUCIÓN PRESUPUESTARIA DE GASTO POR CATEGORÍA DE PROYECTO</t>
  </si>
  <si>
    <t>CORRIENTE</t>
  </si>
  <si>
    <t>(ASIGNACIÓN MUNICIPAL + RECURSOS PROPIOS)</t>
  </si>
  <si>
    <t>TOTAL CORRIENTE</t>
  </si>
  <si>
    <t>INVERSIÓN</t>
  </si>
  <si>
    <t>TOTAL INVERSIÓN</t>
  </si>
  <si>
    <t>EJECUCIÓN PRESUPUESTARIA DE GASTO AL 31 DE AGOSTO DE 2024, DEL MUNICIPIO DEL DISTRITO METROPOLITANO DE QUITO</t>
  </si>
  <si>
    <t>PRESUPUESTO TOTAL (ASIGNACIÓN MUNICIPAL + RECURSOS PROPIOS)</t>
  </si>
  <si>
    <t>RANKING SECTOR /
ENTIDADES</t>
  </si>
  <si>
    <t>SECTOR / ENTIDADES</t>
  </si>
  <si>
    <t>% DE COMPROMETIDO
AL 31 DE AGO 2024</t>
  </si>
  <si>
    <t>% EJECUCIÓN PRESUPUESTARIA
AL 31 DE AGO 2024</t>
  </si>
  <si>
    <t>Administración General</t>
  </si>
  <si>
    <t>Registro de la Propiedad</t>
  </si>
  <si>
    <t>Ambiente</t>
  </si>
  <si>
    <t>EPMAPS</t>
  </si>
  <si>
    <t>EPM Aseo</t>
  </si>
  <si>
    <t>EPMGIRS</t>
  </si>
  <si>
    <t>Secretaría de Ambiente</t>
  </si>
  <si>
    <t>Fondo Ambiental</t>
  </si>
  <si>
    <t>Planificación</t>
  </si>
  <si>
    <t>Secretaría General de Planificación</t>
  </si>
  <si>
    <t>Instituto de Investigaciones de la Ciudad</t>
  </si>
  <si>
    <t>Coordinación de Alcaldía y Secretaría del Concejo</t>
  </si>
  <si>
    <t>Secretaría General del Concejo</t>
  </si>
  <si>
    <t>Quito Honesto</t>
  </si>
  <si>
    <t>Alcaldía Metropolitana</t>
  </si>
  <si>
    <t>Agencia de Control</t>
  </si>
  <si>
    <t>Unidad Patronato Municipal San José</t>
  </si>
  <si>
    <t>Dirección Metropolitana de Relaciones Internacionales</t>
  </si>
  <si>
    <t>Procuraduría Metropolitana</t>
  </si>
  <si>
    <t>Inclusión Social</t>
  </si>
  <si>
    <t>Consejo de Protección de Derechos del DMQ</t>
  </si>
  <si>
    <t>Secretaría de Inclusión Social</t>
  </si>
  <si>
    <t>Desarrollo Económico y Productivo</t>
  </si>
  <si>
    <t>EPMSA</t>
  </si>
  <si>
    <t>Corporación de Promoción Económica, CONQUITO</t>
  </si>
  <si>
    <t>EPM Rastro</t>
  </si>
  <si>
    <t>EPM Gestión de Destino Turístico</t>
  </si>
  <si>
    <t>EPM Mayorista</t>
  </si>
  <si>
    <t>Secretaría de Desarrollo Económico y Productivo</t>
  </si>
  <si>
    <t>Agencia de Coordinación Distrital de Comercio</t>
  </si>
  <si>
    <t>Seguridad Ciudadana y Gestión de Riegos</t>
  </si>
  <si>
    <t>Secretaría General de Seguridad Ciudadana y Gestión de Riesgos</t>
  </si>
  <si>
    <t>Cuerpo de Agentes de Control Metropolitano</t>
  </si>
  <si>
    <t>Cuerpo de Bomberos de Quito</t>
  </si>
  <si>
    <t>EPM Seguridad</t>
  </si>
  <si>
    <t>Salud</t>
  </si>
  <si>
    <t>Unidad Municipal de Salud Centro</t>
  </si>
  <si>
    <t>Unidad Municipal de Salud Norte</t>
  </si>
  <si>
    <t>Unidad de Bienestar Animal</t>
  </si>
  <si>
    <t>Unidad Municipal de Salud Sur</t>
  </si>
  <si>
    <t>Secretaría de Salud</t>
  </si>
  <si>
    <t>Educación, Recreación y Deporte</t>
  </si>
  <si>
    <t>Unidad Educativa Bicentenario</t>
  </si>
  <si>
    <t>Unidad Educativa San Francisco de Quito</t>
  </si>
  <si>
    <t>Unidad Educativa Quitumbe</t>
  </si>
  <si>
    <t>Unidad Educativa Oswaldo Lombeyda</t>
  </si>
  <si>
    <t>Unidad Educativa Julio E. Moreno</t>
  </si>
  <si>
    <t>Unidad Educativa Sucre</t>
  </si>
  <si>
    <t>Unidad Educativa Espejo</t>
  </si>
  <si>
    <t>Secretaría de Educación, Recreación y Deporte</t>
  </si>
  <si>
    <t>Colegio Fernández Madrid</t>
  </si>
  <si>
    <t>Colegio Benalcázar</t>
  </si>
  <si>
    <t>Instituto de Capacitación Municipal</t>
  </si>
  <si>
    <t>Cultura</t>
  </si>
  <si>
    <t>Fundación Museos de la Ciudad</t>
  </si>
  <si>
    <t>Fundación Teatro Nacional Sucre</t>
  </si>
  <si>
    <t>Secretaría de Cultura</t>
  </si>
  <si>
    <t>Movilidad</t>
  </si>
  <si>
    <t>EPM Transporte de Pasajeros</t>
  </si>
  <si>
    <t>Agencia Metropolitana de Tránsito</t>
  </si>
  <si>
    <t>Secretaría de Movilidad</t>
  </si>
  <si>
    <t>EPMMOP</t>
  </si>
  <si>
    <t>EPM Metro de Quito</t>
  </si>
  <si>
    <t>Hábitat y Ordenamiento Territorial</t>
  </si>
  <si>
    <t>Unidad Especial Regula tu Barrio</t>
  </si>
  <si>
    <t>Secretaría de Hábitat y Ordenamiento Territorial</t>
  </si>
  <si>
    <t>Instituto Metropolitano de Patrimonio</t>
  </si>
  <si>
    <t>EPM Hábitat y Vivienda</t>
  </si>
  <si>
    <t>Coordinación Territorial, Gobernabilidad y Participación</t>
  </si>
  <si>
    <t>Administración Zonal Eloy Alfaro (Sur)</t>
  </si>
  <si>
    <t>Administración Zonal Manuela Sáenz (Centro)</t>
  </si>
  <si>
    <t>Administración Zonal Equinoccial (La Delicia)</t>
  </si>
  <si>
    <t>Administración Zonal Calderón</t>
  </si>
  <si>
    <t>Administración Zonal Tumbaco</t>
  </si>
  <si>
    <t>Administración Zonal Quitumbe</t>
  </si>
  <si>
    <t>Administración Zonal Eugenio Espejo (Norte)</t>
  </si>
  <si>
    <t>Administración Zonal la Mariscal</t>
  </si>
  <si>
    <t>Administración Zonal Valle de los Chillos</t>
  </si>
  <si>
    <t>Secretaría de Coordinación Territorial, Gobernabilidad y Participación</t>
  </si>
  <si>
    <t>Gobierno Digital y Tecnologías de la Información y Comunicaciones</t>
  </si>
  <si>
    <t>Secretaría de Gobierno Digital y Tecnologías de la Información y Comunicaciones</t>
  </si>
  <si>
    <t>Comunicación</t>
  </si>
  <si>
    <t>Secretaría de Comunicación</t>
  </si>
  <si>
    <t>Total</t>
  </si>
  <si>
    <t>EJECUCIÓN PRESUPUESTARIA DE GASTO AL 31 DE AGOSTO DE 2024</t>
  </si>
  <si>
    <t>RANKING</t>
  </si>
  <si>
    <t>SECTOR</t>
  </si>
  <si>
    <t>DEPENDENCIAS MUNICIPALES</t>
  </si>
  <si>
    <t>EMPRESAS, FUNDACIONES y CORPORACIONES</t>
  </si>
  <si>
    <t>TOTAL</t>
  </si>
  <si>
    <t>ENTIDADES</t>
  </si>
  <si>
    <t>ASIGNACIÓN MUNICIPAL TOTAL</t>
  </si>
  <si>
    <t>RECURSOS PROPIOS (RECURSOS PROPIOS DE EPM Y ENTIDADES ADSCRITAS + FONDO AMBIENTAL)</t>
  </si>
  <si>
    <t>CORRIENTE (ASIGNACIÓN MUNICIPAL + RECURSOS PROPIOS)</t>
  </si>
  <si>
    <t>INVERSIÓN (ASIGNACIÓN MUNICIPAL + RECURSOS PROPIOS + FONDO AMBIENTAL)</t>
  </si>
  <si>
    <t>5. Notas Técnicas del Reporte de Ejecución Presupuestaria de Gasto</t>
  </si>
  <si>
    <t>La entidad o sector que no conste en alguna de estas secciones, se debe a que, no cuenta con la fuente de financiamiento o categoría de proyecto correspondiente.</t>
  </si>
  <si>
    <t>Los valores de la Unidad Municipal Patronato San José, presentados en este reporte, corresponden a la información ingresada por esta entidad, en el sistema Mi Ciudad.</t>
  </si>
  <si>
    <r>
      <t xml:space="preserve">RECURSOS PROPIOS
</t>
    </r>
    <r>
      <rPr>
        <sz val="8"/>
        <color rgb="FF000000"/>
        <rFont val="Arial"/>
        <family val="2"/>
      </rPr>
      <t>(RECURSOS PROPIOS DE EPM Y ENTIDADES ADSCRITAS + FONDO AMBIENTAL)</t>
    </r>
  </si>
  <si>
    <t>Recu46</t>
  </si>
  <si>
    <t>La Dirección Metropolitana de Planificación para el Desarrollo (DMPD), mediante Memorando Nro. GADDMQ-SGP-DMPD-2024-0183-M de 4 de septiembre de 2024, indica lo siguiente:</t>
  </si>
  <si>
    <t xml:space="preserve">GASTO DE INVERSIÓN </t>
  </si>
  <si>
    <t>* Incrementos de presupuesto</t>
  </si>
  <si>
    <t xml:space="preserve">* Reducción de presupuesto:
</t>
  </si>
  <si>
    <t>Existe una diferencia entre el sistema SIPARI y el Sistema Mi Ciudad de USD. -220.000.00, en Gasto de Inversión, debido a que, mediante informe de traspaso de crédito No. SGP-DMPD-2024-028 y Resolución de Traspaso No. 1000001008, la Sector Cultura lo aprobó conforme el siguiente detalle:</t>
  </si>
  <si>
    <t>Los traspasos de crédito fueron actualizados en el POA/PAI 2024 del sistema Mi Ciudad por parte de la Fundación Museos de la Ciudad y Secretaría de Cultura; sin embargo, la Fundación Teatro Sucre, hasta la presente fecha no cuenta con la aprobación de su máxima instancia; por tanto, no se ha realizado la actualización. En este sentido, el monto de USD. 220.000,00 se sugiere sea considerado en la Secretaría de Cultura para fines del reporte, en el proyecto FOMENTO Y PROTECCIÓN DE LA DIVERSIDAD CULTURAL, en la siguiente partida: 840104 Maquinaria y equipos.</t>
  </si>
  <si>
    <t>GASTO CORRIENTE:</t>
  </si>
  <si>
    <t>* Incremento de presupuesto:</t>
  </si>
  <si>
    <t>* Reducción de presupuesto:</t>
  </si>
  <si>
    <t xml:space="preserve">"1. Por concepto de traspasos de crédito de RECURSOS MUNICIPALES, se generaron cambios de techos presupuestarios entre dependencias municipales: </t>
  </si>
  <si>
    <r>
      <rPr>
        <b/>
        <i/>
        <sz val="11"/>
        <color rgb="FF000000"/>
        <rFont val="Calibri"/>
        <family val="2"/>
      </rPr>
      <t xml:space="preserve">2. Por concepto de traspasos de crédito de FONDOS PROPIOS </t>
    </r>
    <r>
      <rPr>
        <i/>
        <sz val="11"/>
        <color rgb="FF000000"/>
        <rFont val="Calibri"/>
        <family val="2"/>
      </rPr>
      <t xml:space="preserve">
EMASEO, con oficio No. EMASEO-CAF-2024-0484-M de 12 de agosto de 2024, solicitó un ajuste de USD. 46.339,44 entre Gasto Corriente y Gasto de Inversión, conforme lo aprobado en Sesión Ordinaria de Directorio de EMASEO EP de 31 de julio de 2024, mediante Resolución Nro. 014-DIR-EMASEO-EP, sin modificar el techo de la entidad.
</t>
    </r>
  </si>
  <si>
    <t>Es importante mencionar que, en lo que corresponde a los recursos de Asignación Municipal, la modificación de techos presupuestarios no modificó el techo del presupuesto total del GADDMQ, aprobado mediante Ordenanza PMU N.- 009-2023. 
Finalmente, es preciso indicar que, las dependencias ejecutoras del GADDMQ son responsables de la justificación técnica y motivación del/los traspaso/s de crédito, así como de los aspectos técnico, legal y financiero durante la ejecución de los proyectos, y de realizar las acciones que permitan el uso adecuado de los recursos públicos asegurando la calidad del gasto."</t>
  </si>
  <si>
    <t>Fuente primaria: cédula presupuestaria del Sistema de Planificación, Programación y Seguimiento Mi Ciudad al 31 de agosto de  2024, enviada mediante Memorando Nro. GADDMQ-SGP-DMPD-2024-0184-M, el 4 de septiembre de 2024, a las 12h53.
Fuente secundaria: cédula presupuestaria al 31 de agosto de 2024, para dependencias del sistema SIPARI generada el 2 de septiembre de 2024, a las 08h10; para empresas, corporaciones y fundaciones, las cédulas presupuestarias remitidas el 2 de septiembre de 2024.</t>
  </si>
  <si>
    <t>Categoría de Proyecto</t>
  </si>
  <si>
    <t>Septiembre, 2024</t>
  </si>
  <si>
    <t>2. Detalle y Ranking de Ejecución Presupuestaria de Gasto del Presupuesto Total</t>
  </si>
  <si>
    <t>3. Ejecución Presupuestaria de Gasto por Tipo de Fuente
Detalle y Ranking de Ejecución Presupuestaria de Gasto de Asignación Municipal</t>
  </si>
  <si>
    <t>Detalle y Ranking de Ejecución Presupuestaria de Gasto de Recursos Propios</t>
  </si>
  <si>
    <t>4. Ejecución Presupuestaria de Gasto por Categoría de Proyecto
Detalle y Ranking de Ejecución Presupuestaria de Gasto Corriente</t>
  </si>
  <si>
    <t>Detalle y Ranking de Ejecución Presupuestaria de Gasto de Inversión</t>
  </si>
  <si>
    <t>Administración Zonal del Chocó Andino</t>
  </si>
  <si>
    <t>La Secretaría de Cultura y la Fundación Teatro Sucre realizaron un traspaso de crédito por $220.000; el cual, a la fecha se encuentra en proceso de registro. Debido a esto dicho valor no consta en la cédula presupuestaria Mi Ciudad; por lo cual para fines de publicación en este Monitoreo se lo ha incluido manualmente en la Secretaría de Cultura.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</si>
</sst>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_-"/>
  </numFmts>
  <fonts count="33" x14ac:knownFonts="1">
    <font>
      <sz val="11"/>
      <color rgb="FF000000"/>
      <name val="Calibri"/>
    </font>
    <font>
      <b/>
      <sz val="28"/>
      <color rgb="FFC00000"/>
      <name val="Calibri"/>
      <family val="2"/>
    </font>
    <font>
      <b/>
      <sz val="16"/>
      <color rgb="FF2F5496"/>
      <name val="Calibri"/>
      <family val="2"/>
    </font>
    <font>
      <b/>
      <sz val="13"/>
      <color rgb="FF000000"/>
      <name val="Calibri"/>
      <family val="2"/>
    </font>
    <font>
      <b/>
      <sz val="12"/>
      <color rgb="FF000000"/>
      <name val="Calibri"/>
      <family val="2"/>
    </font>
    <font>
      <b/>
      <sz val="16"/>
      <color rgb="FF305496"/>
      <name val="Calibri"/>
      <family val="2"/>
    </font>
    <font>
      <b/>
      <sz val="16"/>
      <color rgb="FF000000"/>
      <name val="Calibri"/>
      <family val="2"/>
    </font>
    <font>
      <b/>
      <u/>
      <sz val="11"/>
      <color rgb="FF305496"/>
      <name val="Arial"/>
      <family val="2"/>
    </font>
    <font>
      <sz val="10"/>
      <color rgb="FF000000"/>
      <name val="Arial"/>
      <family val="2"/>
    </font>
    <font>
      <b/>
      <sz val="12"/>
      <color rgb="FF000000"/>
      <name val="Arial"/>
      <family val="2"/>
    </font>
    <font>
      <sz val="8"/>
      <color rgb="FF000000"/>
      <name val="Arial"/>
      <family val="2"/>
    </font>
    <font>
      <b/>
      <sz val="20"/>
      <color rgb="FF305496"/>
      <name val="Arial"/>
      <family val="2"/>
    </font>
    <font>
      <b/>
      <sz val="12"/>
      <color rgb="FFFFFFFF"/>
      <name val="Arial"/>
      <family val="2"/>
    </font>
    <font>
      <b/>
      <sz val="34"/>
      <color rgb="FF2F5496"/>
      <name val="Arial"/>
      <family val="2"/>
    </font>
    <font>
      <b/>
      <sz val="10"/>
      <color rgb="FFFFFFFF"/>
      <name val="Arial"/>
      <family val="2"/>
    </font>
    <font>
      <sz val="12"/>
      <color rgb="FF000000"/>
      <name val="Arial"/>
      <family val="2"/>
    </font>
    <font>
      <b/>
      <sz val="12"/>
      <color rgb="FFFFFFFF"/>
      <name val="Arial"/>
      <family val="2"/>
    </font>
    <font>
      <b/>
      <sz val="11"/>
      <color rgb="FF000000"/>
      <name val="Arial"/>
      <family val="2"/>
    </font>
    <font>
      <sz val="8"/>
      <color rgb="FF000000"/>
      <name val="Arial"/>
      <family val="2"/>
    </font>
    <font>
      <sz val="12"/>
      <name val="Arial"/>
      <family val="2"/>
    </font>
    <font>
      <sz val="12"/>
      <color theme="1"/>
      <name val="Arial"/>
      <family val="2"/>
    </font>
    <font>
      <b/>
      <sz val="10"/>
      <color theme="0"/>
      <name val="Arial"/>
      <family val="2"/>
    </font>
    <font>
      <b/>
      <sz val="12"/>
      <name val="Arial"/>
      <family val="2"/>
    </font>
    <font>
      <b/>
      <sz val="12"/>
      <color theme="1"/>
      <name val="Arial"/>
      <family val="2"/>
    </font>
    <font>
      <b/>
      <sz val="12"/>
      <color theme="0"/>
      <name val="Arial"/>
      <family val="2"/>
    </font>
    <font>
      <b/>
      <sz val="10"/>
      <color theme="0" tint="-4.9989318521683403E-2"/>
      <name val="Arial"/>
      <family val="2"/>
    </font>
    <font>
      <sz val="11"/>
      <color theme="1"/>
      <name val="Calibri"/>
      <family val="2"/>
    </font>
    <font>
      <b/>
      <u/>
      <sz val="16"/>
      <color rgb="FF305496"/>
      <name val="Calibri"/>
      <family val="2"/>
    </font>
    <font>
      <sz val="11"/>
      <color rgb="FF000000"/>
      <name val="Calibri"/>
      <family val="2"/>
    </font>
    <font>
      <b/>
      <i/>
      <sz val="11"/>
      <color rgb="FF000000"/>
      <name val="Calibri"/>
      <family val="2"/>
    </font>
    <font>
      <b/>
      <i/>
      <u/>
      <sz val="11"/>
      <color rgb="FF000000"/>
      <name val="Calibri"/>
      <family val="2"/>
    </font>
    <font>
      <i/>
      <sz val="11"/>
      <color theme="1"/>
      <name val="Calibri"/>
      <family val="2"/>
    </font>
    <font>
      <i/>
      <sz val="11"/>
      <color rgb="FF000000"/>
      <name val="Calibri"/>
      <family val="2"/>
    </font>
  </fonts>
  <fills count="12">
    <fill>
      <patternFill patternType="none"/>
    </fill>
    <fill>
      <patternFill patternType="gray125"/>
    </fill>
    <fill>
      <patternFill patternType="solid">
        <fgColor rgb="FFFFFFFF"/>
        <bgColor rgb="FF000000"/>
      </patternFill>
    </fill>
    <fill>
      <patternFill patternType="solid">
        <fgColor rgb="FF203764"/>
        <bgColor rgb="FF203764"/>
      </patternFill>
    </fill>
    <fill>
      <patternFill patternType="solid">
        <fgColor rgb="FF548235"/>
        <bgColor rgb="FF548235"/>
      </patternFill>
    </fill>
    <fill>
      <patternFill patternType="solid">
        <fgColor rgb="FFB4C6E7"/>
        <bgColor rgb="FFB4C6E7"/>
      </patternFill>
    </fill>
    <fill>
      <patternFill patternType="solid">
        <fgColor rgb="FFA9D08E"/>
        <bgColor rgb="FFA9D08E"/>
      </patternFill>
    </fill>
    <fill>
      <patternFill patternType="solid">
        <fgColor rgb="FF2F75B5"/>
        <bgColor rgb="FF2F75B5"/>
      </patternFill>
    </fill>
    <fill>
      <patternFill patternType="solid">
        <fgColor rgb="FFBDD7EE"/>
        <bgColor rgb="FFBDD7EE"/>
      </patternFill>
    </fill>
    <fill>
      <patternFill patternType="solid">
        <fgColor rgb="FF1F3864"/>
        <bgColor rgb="FF1F3864"/>
      </patternFill>
    </fill>
    <fill>
      <patternFill patternType="solid">
        <fgColor rgb="FFFFFFFF"/>
        <bgColor rgb="FF000000"/>
      </patternFill>
    </fill>
    <fill>
      <gradientFill>
        <stop position="0">
          <color rgb="FF2F5496"/>
        </stop>
        <stop position="1">
          <color rgb="FF2F5496"/>
        </stop>
      </gradientFill>
    </fill>
  </fills>
  <borders count="5">
    <border>
      <left/>
      <right/>
      <top/>
      <bottom/>
      <diagonal/>
    </border>
    <border>
      <left/>
      <right/>
      <top style="thin">
        <color rgb="FF000000"/>
      </top>
      <bottom/>
      <diagonal/>
    </border>
    <border>
      <left style="thin">
        <color rgb="FF000000"/>
      </left>
      <right/>
      <top/>
      <bottom/>
      <diagonal/>
    </border>
    <border>
      <left style="thin">
        <color rgb="FF000000"/>
      </left>
      <right/>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106">
    <xf numFmtId="0" fontId="0" fillId="0" borderId="0" xfId="0"/>
    <xf numFmtId="0" fontId="0" fillId="2" borderId="0" xfId="0" applyFill="1"/>
    <xf numFmtId="0" fontId="1" fillId="2" borderId="0" xfId="0" applyFont="1" applyFill="1"/>
    <xf numFmtId="0" fontId="2" fillId="2" borderId="0" xfId="0" applyFont="1" applyFill="1"/>
    <xf numFmtId="0" fontId="3" fillId="2" borderId="0" xfId="0" applyFont="1" applyFill="1" applyAlignment="1">
      <alignment horizontal="left"/>
    </xf>
    <xf numFmtId="0" fontId="4" fillId="2" borderId="0" xfId="0" applyFont="1" applyFill="1" applyAlignment="1">
      <alignment wrapText="1"/>
    </xf>
    <xf numFmtId="0" fontId="5" fillId="2" borderId="0" xfId="0" applyFont="1" applyFill="1" applyAlignment="1">
      <alignment horizontal="center"/>
    </xf>
    <xf numFmtId="0" fontId="6" fillId="2" borderId="1" xfId="0" applyFont="1" applyFill="1" applyBorder="1" applyAlignment="1">
      <alignment horizontal="center"/>
    </xf>
    <xf numFmtId="0" fontId="7" fillId="2" borderId="0" xfId="0" applyFont="1" applyFill="1" applyAlignment="1">
      <alignment indent="1"/>
    </xf>
    <xf numFmtId="0" fontId="8" fillId="2" borderId="0" xfId="0" applyFont="1" applyFill="1" applyAlignment="1">
      <alignment indent="3"/>
    </xf>
    <xf numFmtId="0" fontId="9" fillId="0" borderId="0" xfId="0" applyFont="1"/>
    <xf numFmtId="0" fontId="12" fillId="3" borderId="4" xfId="0" applyFont="1" applyFill="1" applyBorder="1" applyAlignment="1">
      <alignment horizontal="center" vertical="center"/>
    </xf>
    <xf numFmtId="0" fontId="12" fillId="3" borderId="4" xfId="0" applyFont="1" applyFill="1" applyBorder="1" applyAlignment="1">
      <alignment horizontal="center" vertical="center" wrapText="1"/>
    </xf>
    <xf numFmtId="0" fontId="12" fillId="4" borderId="4" xfId="0" applyFont="1" applyFill="1" applyBorder="1" applyAlignment="1">
      <alignment horizontal="center" vertical="center"/>
    </xf>
    <xf numFmtId="0" fontId="12" fillId="4" borderId="4" xfId="0" applyFont="1" applyFill="1" applyBorder="1" applyAlignment="1">
      <alignment horizontal="center" vertical="center" wrapText="1"/>
    </xf>
    <xf numFmtId="0" fontId="9" fillId="0" borderId="4" xfId="0" applyFont="1" applyBorder="1" applyAlignment="1">
      <alignment vertical="center" wrapText="1"/>
    </xf>
    <xf numFmtId="0" fontId="9" fillId="5" borderId="4" xfId="0" applyFont="1" applyFill="1" applyBorder="1" applyAlignment="1">
      <alignment horizontal="center" vertical="center" wrapText="1"/>
    </xf>
    <xf numFmtId="164" fontId="9" fillId="5" borderId="4" xfId="0" applyNumberFormat="1" applyFont="1" applyFill="1" applyBorder="1" applyAlignment="1">
      <alignment vertical="center" wrapText="1"/>
    </xf>
    <xf numFmtId="10" fontId="9" fillId="5" borderId="4" xfId="0" applyNumberFormat="1" applyFont="1" applyFill="1" applyBorder="1" applyAlignment="1">
      <alignment horizontal="center" vertical="center" wrapText="1"/>
    </xf>
    <xf numFmtId="0" fontId="9" fillId="6" borderId="4" xfId="0" applyFont="1" applyFill="1" applyBorder="1" applyAlignment="1">
      <alignment horizontal="center" vertical="center" wrapText="1"/>
    </xf>
    <xf numFmtId="164" fontId="9" fillId="6" borderId="4" xfId="0" applyNumberFormat="1" applyFont="1" applyFill="1" applyBorder="1" applyAlignment="1">
      <alignment vertical="center" wrapText="1"/>
    </xf>
    <xf numFmtId="10" fontId="9" fillId="6" borderId="4" xfId="0" applyNumberFormat="1" applyFont="1" applyFill="1" applyBorder="1" applyAlignment="1">
      <alignment horizontal="center" vertical="center" wrapText="1"/>
    </xf>
    <xf numFmtId="164" fontId="12" fillId="4" borderId="4" xfId="0" applyNumberFormat="1" applyFont="1" applyFill="1" applyBorder="1" applyAlignment="1">
      <alignment vertical="center" wrapText="1"/>
    </xf>
    <xf numFmtId="10" fontId="12" fillId="4" borderId="4" xfId="0" applyNumberFormat="1" applyFont="1" applyFill="1" applyBorder="1" applyAlignment="1">
      <alignment horizontal="center" vertical="center" wrapText="1"/>
    </xf>
    <xf numFmtId="0" fontId="12" fillId="7" borderId="4" xfId="0" applyFont="1" applyFill="1" applyBorder="1" applyAlignment="1">
      <alignment horizontal="center" vertical="center" wrapText="1"/>
    </xf>
    <xf numFmtId="0" fontId="12" fillId="7" borderId="4" xfId="0" applyFont="1" applyFill="1" applyBorder="1" applyAlignment="1">
      <alignment horizontal="center" vertical="center"/>
    </xf>
    <xf numFmtId="164" fontId="12" fillId="7" borderId="4" xfId="0" applyNumberFormat="1" applyFont="1" applyFill="1" applyBorder="1" applyAlignment="1">
      <alignment vertical="center" wrapText="1"/>
    </xf>
    <xf numFmtId="10" fontId="12" fillId="7" borderId="4" xfId="0" applyNumberFormat="1" applyFont="1" applyFill="1" applyBorder="1" applyAlignment="1">
      <alignment horizontal="center" vertical="center" wrapText="1"/>
    </xf>
    <xf numFmtId="0" fontId="9" fillId="8" borderId="4" xfId="0" applyFont="1" applyFill="1" applyBorder="1" applyAlignment="1">
      <alignment horizontal="center" vertical="center" wrapText="1"/>
    </xf>
    <xf numFmtId="164" fontId="9" fillId="8" borderId="4" xfId="0" applyNumberFormat="1" applyFont="1" applyFill="1" applyBorder="1" applyAlignment="1">
      <alignment vertical="center" wrapText="1"/>
    </xf>
    <xf numFmtId="10" fontId="9" fillId="8" borderId="4" xfId="0" applyNumberFormat="1" applyFont="1" applyFill="1" applyBorder="1" applyAlignment="1">
      <alignment horizontal="center" vertical="center" wrapText="1"/>
    </xf>
    <xf numFmtId="0" fontId="14" fillId="9" borderId="4" xfId="0" applyFont="1" applyFill="1" applyBorder="1" applyAlignment="1">
      <alignment horizontal="center" vertical="center" wrapText="1"/>
    </xf>
    <xf numFmtId="0" fontId="14" fillId="9" borderId="4" xfId="0" applyFont="1" applyFill="1" applyBorder="1" applyAlignment="1">
      <alignment horizontal="center" vertical="center"/>
    </xf>
    <xf numFmtId="0" fontId="15" fillId="10" borderId="4" xfId="0" applyFont="1" applyFill="1" applyBorder="1"/>
    <xf numFmtId="164" fontId="15" fillId="10" borderId="4" xfId="0" applyNumberFormat="1" applyFont="1" applyFill="1" applyBorder="1"/>
    <xf numFmtId="10" fontId="15" fillId="10" borderId="4" xfId="0" applyNumberFormat="1" applyFont="1" applyFill="1" applyBorder="1" applyAlignment="1">
      <alignment horizontal="center"/>
    </xf>
    <xf numFmtId="0" fontId="16" fillId="11" borderId="4" xfId="0" applyFont="1" applyFill="1" applyBorder="1"/>
    <xf numFmtId="164" fontId="16" fillId="11" borderId="4" xfId="0" applyNumberFormat="1" applyFont="1" applyFill="1" applyBorder="1"/>
    <xf numFmtId="10" fontId="16" fillId="11" borderId="4" xfId="0" applyNumberFormat="1" applyFont="1" applyFill="1" applyBorder="1" applyAlignment="1">
      <alignment horizontal="center"/>
    </xf>
    <xf numFmtId="164" fontId="14" fillId="9" borderId="4" xfId="0" applyNumberFormat="1" applyFont="1" applyFill="1" applyBorder="1"/>
    <xf numFmtId="10" fontId="14" fillId="9" borderId="4" xfId="0" applyNumberFormat="1" applyFont="1" applyFill="1" applyBorder="1" applyAlignment="1">
      <alignment horizontal="center"/>
    </xf>
    <xf numFmtId="0" fontId="15" fillId="0" borderId="0" xfId="0" applyFont="1"/>
    <xf numFmtId="0" fontId="15" fillId="10" borderId="4" xfId="0" applyFont="1" applyFill="1" applyBorder="1" applyAlignment="1">
      <alignment horizontal="center" vertical="center"/>
    </xf>
    <xf numFmtId="164" fontId="19" fillId="10" borderId="4" xfId="0" applyNumberFormat="1" applyFont="1" applyFill="1" applyBorder="1"/>
    <xf numFmtId="164" fontId="20" fillId="10" borderId="4" xfId="0" applyNumberFormat="1" applyFont="1" applyFill="1" applyBorder="1"/>
    <xf numFmtId="10" fontId="19" fillId="10" borderId="4" xfId="0" applyNumberFormat="1" applyFont="1" applyFill="1" applyBorder="1" applyAlignment="1">
      <alignment horizontal="center"/>
    </xf>
    <xf numFmtId="10" fontId="20" fillId="10" borderId="4" xfId="0" applyNumberFormat="1" applyFont="1" applyFill="1" applyBorder="1" applyAlignment="1">
      <alignment horizontal="center"/>
    </xf>
    <xf numFmtId="10" fontId="21" fillId="9" borderId="4" xfId="0" applyNumberFormat="1" applyFont="1" applyFill="1" applyBorder="1" applyAlignment="1">
      <alignment horizontal="center"/>
    </xf>
    <xf numFmtId="164" fontId="21" fillId="9" borderId="4" xfId="0" applyNumberFormat="1" applyFont="1" applyFill="1" applyBorder="1"/>
    <xf numFmtId="0" fontId="20" fillId="10" borderId="4" xfId="0" applyFont="1" applyFill="1" applyBorder="1"/>
    <xf numFmtId="0" fontId="0" fillId="0" borderId="0" xfId="0"/>
    <xf numFmtId="164" fontId="22" fillId="8" borderId="4" xfId="0" applyNumberFormat="1" applyFont="1" applyFill="1" applyBorder="1" applyAlignment="1">
      <alignment vertical="center" wrapText="1"/>
    </xf>
    <xf numFmtId="10" fontId="22" fillId="8" borderId="4" xfId="0" applyNumberFormat="1" applyFont="1" applyFill="1" applyBorder="1" applyAlignment="1">
      <alignment horizontal="center" vertical="center" wrapText="1"/>
    </xf>
    <xf numFmtId="164" fontId="24" fillId="7" borderId="4" xfId="0" applyNumberFormat="1" applyFont="1" applyFill="1" applyBorder="1" applyAlignment="1">
      <alignment vertical="center" wrapText="1"/>
    </xf>
    <xf numFmtId="10" fontId="24" fillId="7" borderId="4" xfId="0" applyNumberFormat="1" applyFont="1" applyFill="1" applyBorder="1" applyAlignment="1">
      <alignment horizontal="center" vertical="center" wrapText="1"/>
    </xf>
    <xf numFmtId="164" fontId="24" fillId="4" borderId="4" xfId="0" applyNumberFormat="1" applyFont="1" applyFill="1" applyBorder="1" applyAlignment="1">
      <alignment vertical="center" wrapText="1"/>
    </xf>
    <xf numFmtId="10" fontId="24" fillId="4" borderId="4" xfId="0" applyNumberFormat="1" applyFont="1" applyFill="1" applyBorder="1" applyAlignment="1">
      <alignment horizontal="center" vertical="center" wrapText="1"/>
    </xf>
    <xf numFmtId="164" fontId="23" fillId="6" borderId="4" xfId="0" applyNumberFormat="1" applyFont="1" applyFill="1" applyBorder="1" applyAlignment="1">
      <alignment vertical="center" wrapText="1"/>
    </xf>
    <xf numFmtId="10" fontId="23" fillId="6" borderId="4" xfId="0" applyNumberFormat="1" applyFont="1" applyFill="1" applyBorder="1" applyAlignment="1">
      <alignment horizontal="center" vertical="center" wrapText="1"/>
    </xf>
    <xf numFmtId="164" fontId="24" fillId="3" borderId="4" xfId="0" applyNumberFormat="1" applyFont="1" applyFill="1" applyBorder="1" applyAlignment="1">
      <alignment vertical="center" wrapText="1"/>
    </xf>
    <xf numFmtId="10" fontId="24" fillId="3" borderId="4" xfId="0" applyNumberFormat="1" applyFont="1" applyFill="1" applyBorder="1" applyAlignment="1">
      <alignment horizontal="center" vertical="center" wrapText="1"/>
    </xf>
    <xf numFmtId="164" fontId="23" fillId="5" borderId="4" xfId="0" applyNumberFormat="1" applyFont="1" applyFill="1" applyBorder="1" applyAlignment="1">
      <alignment vertical="center" wrapText="1"/>
    </xf>
    <xf numFmtId="10" fontId="23" fillId="5" borderId="4" xfId="0" applyNumberFormat="1" applyFont="1" applyFill="1" applyBorder="1" applyAlignment="1">
      <alignment horizontal="center" vertical="center" wrapText="1"/>
    </xf>
    <xf numFmtId="164" fontId="24" fillId="11" borderId="4" xfId="0" applyNumberFormat="1" applyFont="1" applyFill="1" applyBorder="1"/>
    <xf numFmtId="10" fontId="24" fillId="11" borderId="4" xfId="0" applyNumberFormat="1" applyFont="1" applyFill="1" applyBorder="1" applyAlignment="1">
      <alignment horizontal="center"/>
    </xf>
    <xf numFmtId="164" fontId="25" fillId="9" borderId="4" xfId="0" applyNumberFormat="1" applyFont="1" applyFill="1" applyBorder="1"/>
    <xf numFmtId="10" fontId="25" fillId="9" borderId="4" xfId="0" applyNumberFormat="1" applyFont="1" applyFill="1" applyBorder="1" applyAlignment="1">
      <alignment horizontal="center"/>
    </xf>
    <xf numFmtId="164" fontId="20" fillId="0" borderId="4" xfId="0" applyNumberFormat="1" applyFont="1" applyFill="1" applyBorder="1"/>
    <xf numFmtId="10" fontId="20" fillId="0" borderId="4" xfId="0" applyNumberFormat="1" applyFont="1" applyFill="1" applyBorder="1" applyAlignment="1">
      <alignment horizontal="center"/>
    </xf>
    <xf numFmtId="0" fontId="0" fillId="10" borderId="0" xfId="0" applyFill="1"/>
    <xf numFmtId="0" fontId="27" fillId="10" borderId="0" xfId="0" applyFont="1" applyFill="1"/>
    <xf numFmtId="0" fontId="0" fillId="10" borderId="0" xfId="0" applyFill="1" applyAlignment="1">
      <alignment wrapText="1"/>
    </xf>
    <xf numFmtId="0" fontId="0" fillId="10" borderId="0" xfId="0" applyFill="1" applyAlignment="1">
      <alignment horizontal="center" vertical="top" wrapText="1"/>
    </xf>
    <xf numFmtId="0" fontId="26" fillId="10" borderId="0" xfId="0" applyFont="1" applyFill="1" applyBorder="1" applyAlignment="1">
      <alignment horizontal="justify" vertical="justify" wrapText="1"/>
    </xf>
    <xf numFmtId="0" fontId="28" fillId="10" borderId="0" xfId="0" applyFont="1" applyFill="1" applyAlignment="1">
      <alignment wrapText="1"/>
    </xf>
    <xf numFmtId="0" fontId="29" fillId="10" borderId="0" xfId="0" applyFont="1" applyFill="1" applyAlignment="1">
      <alignment wrapText="1"/>
    </xf>
    <xf numFmtId="0" fontId="0" fillId="10" borderId="0" xfId="0" applyFill="1" applyAlignment="1">
      <alignment horizontal="left" wrapText="1"/>
    </xf>
    <xf numFmtId="0" fontId="30" fillId="10" borderId="0" xfId="0" applyFont="1" applyFill="1" applyAlignment="1">
      <alignment wrapText="1"/>
    </xf>
    <xf numFmtId="0" fontId="29" fillId="0" borderId="0" xfId="0" applyFont="1"/>
    <xf numFmtId="0" fontId="0" fillId="0" borderId="0" xfId="0"/>
    <xf numFmtId="0" fontId="0" fillId="0" borderId="0" xfId="0"/>
    <xf numFmtId="0" fontId="31" fillId="10" borderId="0" xfId="0" applyFont="1" applyFill="1" applyBorder="1" applyAlignment="1">
      <alignment horizontal="justify" vertical="justify" wrapText="1"/>
    </xf>
    <xf numFmtId="0" fontId="32" fillId="10" borderId="0" xfId="0" applyFont="1" applyFill="1" applyBorder="1" applyAlignment="1">
      <alignment horizontal="justify" vertical="justify" wrapText="1"/>
    </xf>
    <xf numFmtId="0" fontId="11" fillId="0" borderId="0" xfId="0" applyFont="1" applyAlignment="1">
      <alignment horizontal="center" vertical="center"/>
    </xf>
    <xf numFmtId="0" fontId="11" fillId="0" borderId="0" xfId="0" applyFont="1" applyAlignment="1">
      <alignment vertical="center"/>
    </xf>
    <xf numFmtId="0" fontId="9" fillId="0" borderId="0" xfId="0" applyFont="1" applyAlignment="1">
      <alignment horizontal="center" vertical="center"/>
    </xf>
    <xf numFmtId="0" fontId="9" fillId="0" borderId="0" xfId="0" applyFont="1" applyAlignment="1">
      <alignment vertical="center"/>
    </xf>
    <xf numFmtId="0" fontId="9" fillId="0" borderId="2" xfId="0" applyFont="1" applyBorder="1" applyAlignment="1">
      <alignment horizontal="center" wrapText="1"/>
    </xf>
    <xf numFmtId="0" fontId="9" fillId="0" borderId="2" xfId="0" applyFont="1" applyBorder="1" applyAlignment="1">
      <alignment wrapText="1"/>
    </xf>
    <xf numFmtId="0" fontId="18" fillId="0" borderId="3" xfId="0" applyFont="1" applyBorder="1" applyAlignment="1">
      <alignment horizontal="center" vertical="top" wrapText="1"/>
    </xf>
    <xf numFmtId="0" fontId="10" fillId="0" borderId="3" xfId="0" applyFont="1" applyBorder="1" applyAlignment="1">
      <alignment wrapText="1"/>
    </xf>
    <xf numFmtId="0" fontId="10" fillId="0" borderId="3" xfId="0" applyFont="1" applyBorder="1" applyAlignment="1">
      <alignment horizontal="center" vertical="top" wrapText="1"/>
    </xf>
    <xf numFmtId="0" fontId="9" fillId="0" borderId="4" xfId="0" applyFont="1" applyBorder="1" applyAlignment="1">
      <alignment horizontal="center" vertical="center" wrapText="1"/>
    </xf>
    <xf numFmtId="0" fontId="9" fillId="0" borderId="4" xfId="0" applyFont="1" applyBorder="1" applyAlignment="1">
      <alignment vertical="center" wrapText="1"/>
    </xf>
    <xf numFmtId="0" fontId="17" fillId="0" borderId="3" xfId="0" applyFont="1" applyBorder="1" applyAlignment="1">
      <alignment horizontal="center" vertical="center" wrapText="1"/>
    </xf>
    <xf numFmtId="0" fontId="17" fillId="0" borderId="3" xfId="0" applyFont="1" applyBorder="1" applyAlignment="1">
      <alignment vertical="top" wrapText="1"/>
    </xf>
    <xf numFmtId="0" fontId="13" fillId="0" borderId="0" xfId="0" applyFont="1" applyAlignment="1">
      <alignment horizontal="center" vertical="center" wrapText="1"/>
    </xf>
    <xf numFmtId="0" fontId="0" fillId="0" borderId="0" xfId="0"/>
    <xf numFmtId="0" fontId="9" fillId="0" borderId="0" xfId="0" applyFont="1" applyAlignment="1">
      <alignment horizontal="center"/>
    </xf>
    <xf numFmtId="0" fontId="15" fillId="0" borderId="4" xfId="0" applyFont="1" applyBorder="1" applyAlignment="1">
      <alignment horizontal="center" vertical="center"/>
    </xf>
    <xf numFmtId="0" fontId="15" fillId="0" borderId="4" xfId="0" applyFont="1" applyBorder="1"/>
    <xf numFmtId="0" fontId="14" fillId="9" borderId="4" xfId="0" applyFont="1" applyFill="1" applyBorder="1" applyAlignment="1">
      <alignment horizontal="center"/>
    </xf>
    <xf numFmtId="0" fontId="14" fillId="9" borderId="4" xfId="0" applyFont="1" applyFill="1" applyBorder="1"/>
    <xf numFmtId="0" fontId="0" fillId="0" borderId="0" xfId="0" applyAlignment="1">
      <alignment horizontal="center"/>
    </xf>
    <xf numFmtId="0" fontId="9" fillId="0" borderId="0" xfId="0" applyFont="1"/>
    <xf numFmtId="0" fontId="9" fillId="0" borderId="0" xfId="0" applyFont="1" applyAlignment="1">
      <alignment horizontal="center" wrapText="1"/>
    </xf>
  </cellXfs>
  <cellStyles count="1">
    <cellStyle name="Normal" xfId="0" builtinId="0"/>
  </cellStyles>
  <dxfs count="0"/>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3" Type="http://schemas.openxmlformats.org/officeDocument/2006/relationships/image" Target="../media/image5.png"/><Relationship Id="rId7" Type="http://schemas.openxmlformats.org/officeDocument/2006/relationships/image" Target="../media/image9.png"/><Relationship Id="rId2" Type="http://schemas.openxmlformats.org/officeDocument/2006/relationships/image" Target="../media/image4.png"/><Relationship Id="rId1" Type="http://schemas.openxmlformats.org/officeDocument/2006/relationships/image" Target="../media/image3.png"/><Relationship Id="rId6" Type="http://schemas.openxmlformats.org/officeDocument/2006/relationships/image" Target="../media/image8.png"/><Relationship Id="rId5" Type="http://schemas.openxmlformats.org/officeDocument/2006/relationships/image" Target="../media/image7.png"/><Relationship Id="rId4"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oneCellAnchor>
    <xdr:from>
      <xdr:col>0</xdr:col>
      <xdr:colOff>0</xdr:colOff>
      <xdr:row>3</xdr:row>
      <xdr:rowOff>0</xdr:rowOff>
    </xdr:from>
    <xdr:ext cx="1257300" cy="1905000"/>
    <xdr:pic>
      <xdr:nvPicPr>
        <xdr:cNvPr id="2" name="Logo" descr="This is my logo"/>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oneCellAnchor>
    <xdr:from>
      <xdr:col>1</xdr:col>
      <xdr:colOff>0</xdr:colOff>
      <xdr:row>36</xdr:row>
      <xdr:rowOff>0</xdr:rowOff>
    </xdr:from>
    <xdr:ext cx="3267075" cy="762000"/>
    <xdr:pic>
      <xdr:nvPicPr>
        <xdr:cNvPr id="3" name="Logo" descr="This is my logo"/>
        <xdr:cNvPicPr>
          <a:picLocks noChangeAspect="1"/>
        </xdr:cNvPicPr>
      </xdr:nvPicPr>
      <xdr:blipFill>
        <a:blip xmlns:r="http://schemas.openxmlformats.org/officeDocument/2006/relationships" r:embed="rId2"/>
        <a:stretch>
          <a:fillRect/>
        </a:stretch>
      </xdr:blipFill>
      <xdr:spPr>
        <a:xfrm>
          <a:off x="0" y="0"/>
          <a:ext cx="0" cy="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1827334</xdr:colOff>
      <xdr:row>92</xdr:row>
      <xdr:rowOff>74003</xdr:rowOff>
    </xdr:from>
    <xdr:ext cx="2514600" cy="952500"/>
    <xdr:pic>
      <xdr:nvPicPr>
        <xdr:cNvPr id="3" name="Logo" descr="This is my logo"/>
        <xdr:cNvPicPr>
          <a:picLocks noChangeAspect="1"/>
        </xdr:cNvPicPr>
      </xdr:nvPicPr>
      <xdr:blipFill>
        <a:blip xmlns:r="http://schemas.openxmlformats.org/officeDocument/2006/relationships" r:embed="rId1"/>
        <a:stretch>
          <a:fillRect/>
        </a:stretch>
      </xdr:blipFill>
      <xdr:spPr>
        <a:xfrm>
          <a:off x="2360734" y="22038653"/>
          <a:ext cx="2514600" cy="952500"/>
        </a:xfrm>
        <a:prstGeom prst="rect">
          <a:avLst/>
        </a:prstGeom>
      </xdr:spPr>
    </xdr:pic>
    <xdr:clientData/>
  </xdr:oneCellAnchor>
  <xdr:twoCellAnchor editAs="oneCell">
    <xdr:from>
      <xdr:col>1</xdr:col>
      <xdr:colOff>1562549</xdr:colOff>
      <xdr:row>13</xdr:row>
      <xdr:rowOff>38101</xdr:rowOff>
    </xdr:from>
    <xdr:to>
      <xdr:col>1</xdr:col>
      <xdr:colOff>5124450</xdr:colOff>
      <xdr:row>17</xdr:row>
      <xdr:rowOff>109262</xdr:rowOff>
    </xdr:to>
    <xdr:pic>
      <xdr:nvPicPr>
        <xdr:cNvPr id="10" name="Imagen 9"/>
        <xdr:cNvPicPr>
          <a:picLocks noChangeAspect="1"/>
        </xdr:cNvPicPr>
      </xdr:nvPicPr>
      <xdr:blipFill>
        <a:blip xmlns:r="http://schemas.openxmlformats.org/officeDocument/2006/relationships" r:embed="rId2"/>
        <a:stretch>
          <a:fillRect/>
        </a:stretch>
      </xdr:blipFill>
      <xdr:spPr>
        <a:xfrm>
          <a:off x="2095949" y="5638801"/>
          <a:ext cx="3561901" cy="833161"/>
        </a:xfrm>
        <a:prstGeom prst="rect">
          <a:avLst/>
        </a:prstGeom>
      </xdr:spPr>
    </xdr:pic>
    <xdr:clientData/>
  </xdr:twoCellAnchor>
  <xdr:twoCellAnchor editAs="oneCell">
    <xdr:from>
      <xdr:col>1</xdr:col>
      <xdr:colOff>1533529</xdr:colOff>
      <xdr:row>18</xdr:row>
      <xdr:rowOff>239673</xdr:rowOff>
    </xdr:from>
    <xdr:to>
      <xdr:col>1</xdr:col>
      <xdr:colOff>5096380</xdr:colOff>
      <xdr:row>22</xdr:row>
      <xdr:rowOff>85725</xdr:rowOff>
    </xdr:to>
    <xdr:pic>
      <xdr:nvPicPr>
        <xdr:cNvPr id="11" name="Imagen 10"/>
        <xdr:cNvPicPr>
          <a:picLocks noChangeAspect="1"/>
        </xdr:cNvPicPr>
      </xdr:nvPicPr>
      <xdr:blipFill>
        <a:blip xmlns:r="http://schemas.openxmlformats.org/officeDocument/2006/relationships" r:embed="rId3"/>
        <a:stretch>
          <a:fillRect/>
        </a:stretch>
      </xdr:blipFill>
      <xdr:spPr>
        <a:xfrm>
          <a:off x="2066929" y="6792873"/>
          <a:ext cx="3562851" cy="846177"/>
        </a:xfrm>
        <a:prstGeom prst="rect">
          <a:avLst/>
        </a:prstGeom>
      </xdr:spPr>
    </xdr:pic>
    <xdr:clientData/>
  </xdr:twoCellAnchor>
  <xdr:twoCellAnchor editAs="oneCell">
    <xdr:from>
      <xdr:col>1</xdr:col>
      <xdr:colOff>1574338</xdr:colOff>
      <xdr:row>24</xdr:row>
      <xdr:rowOff>137625</xdr:rowOff>
    </xdr:from>
    <xdr:to>
      <xdr:col>1</xdr:col>
      <xdr:colOff>5047339</xdr:colOff>
      <xdr:row>28</xdr:row>
      <xdr:rowOff>38100</xdr:rowOff>
    </xdr:to>
    <xdr:pic>
      <xdr:nvPicPr>
        <xdr:cNvPr id="12" name="Imagen 11"/>
        <xdr:cNvPicPr>
          <a:picLocks noChangeAspect="1"/>
        </xdr:cNvPicPr>
      </xdr:nvPicPr>
      <xdr:blipFill>
        <a:blip xmlns:r="http://schemas.openxmlformats.org/officeDocument/2006/relationships" r:embed="rId4"/>
        <a:stretch>
          <a:fillRect/>
        </a:stretch>
      </xdr:blipFill>
      <xdr:spPr>
        <a:xfrm>
          <a:off x="2107738" y="7271850"/>
          <a:ext cx="3473001" cy="824400"/>
        </a:xfrm>
        <a:prstGeom prst="rect">
          <a:avLst/>
        </a:prstGeom>
      </xdr:spPr>
    </xdr:pic>
    <xdr:clientData/>
  </xdr:twoCellAnchor>
  <xdr:twoCellAnchor editAs="oneCell">
    <xdr:from>
      <xdr:col>1</xdr:col>
      <xdr:colOff>1253637</xdr:colOff>
      <xdr:row>84</xdr:row>
      <xdr:rowOff>1101194</xdr:rowOff>
    </xdr:from>
    <xdr:to>
      <xdr:col>1</xdr:col>
      <xdr:colOff>5019675</xdr:colOff>
      <xdr:row>87</xdr:row>
      <xdr:rowOff>77964</xdr:rowOff>
    </xdr:to>
    <xdr:pic>
      <xdr:nvPicPr>
        <xdr:cNvPr id="15" name="Imagen 14"/>
        <xdr:cNvPicPr>
          <a:picLocks noChangeAspect="1"/>
        </xdr:cNvPicPr>
      </xdr:nvPicPr>
      <xdr:blipFill>
        <a:blip xmlns:r="http://schemas.openxmlformats.org/officeDocument/2006/relationships" r:embed="rId5"/>
        <a:stretch>
          <a:fillRect/>
        </a:stretch>
      </xdr:blipFill>
      <xdr:spPr>
        <a:xfrm>
          <a:off x="1787037" y="19493969"/>
          <a:ext cx="3766038" cy="462670"/>
        </a:xfrm>
        <a:prstGeom prst="rect">
          <a:avLst/>
        </a:prstGeom>
      </xdr:spPr>
    </xdr:pic>
    <xdr:clientData/>
  </xdr:twoCellAnchor>
  <xdr:twoCellAnchor editAs="oneCell">
    <xdr:from>
      <xdr:col>1</xdr:col>
      <xdr:colOff>1285875</xdr:colOff>
      <xdr:row>46</xdr:row>
      <xdr:rowOff>76200</xdr:rowOff>
    </xdr:from>
    <xdr:to>
      <xdr:col>1</xdr:col>
      <xdr:colOff>5400954</xdr:colOff>
      <xdr:row>51</xdr:row>
      <xdr:rowOff>20706</xdr:rowOff>
    </xdr:to>
    <xdr:pic>
      <xdr:nvPicPr>
        <xdr:cNvPr id="16" name="Imagen 15"/>
        <xdr:cNvPicPr>
          <a:picLocks noChangeAspect="1"/>
        </xdr:cNvPicPr>
      </xdr:nvPicPr>
      <xdr:blipFill>
        <a:blip xmlns:r="http://schemas.openxmlformats.org/officeDocument/2006/relationships" r:embed="rId6"/>
        <a:stretch>
          <a:fillRect/>
        </a:stretch>
      </xdr:blipFill>
      <xdr:spPr>
        <a:xfrm>
          <a:off x="1819275" y="10229850"/>
          <a:ext cx="4115079" cy="897006"/>
        </a:xfrm>
        <a:prstGeom prst="rect">
          <a:avLst/>
        </a:prstGeom>
      </xdr:spPr>
    </xdr:pic>
    <xdr:clientData/>
  </xdr:twoCellAnchor>
  <xdr:twoCellAnchor editAs="oneCell">
    <xdr:from>
      <xdr:col>1</xdr:col>
      <xdr:colOff>1438275</xdr:colOff>
      <xdr:row>53</xdr:row>
      <xdr:rowOff>85725</xdr:rowOff>
    </xdr:from>
    <xdr:to>
      <xdr:col>1</xdr:col>
      <xdr:colOff>5210346</xdr:colOff>
      <xdr:row>83</xdr:row>
      <xdr:rowOff>37644</xdr:rowOff>
    </xdr:to>
    <xdr:pic>
      <xdr:nvPicPr>
        <xdr:cNvPr id="17" name="Imagen 16"/>
        <xdr:cNvPicPr>
          <a:picLocks noChangeAspect="1"/>
        </xdr:cNvPicPr>
      </xdr:nvPicPr>
      <xdr:blipFill>
        <a:blip xmlns:r="http://schemas.openxmlformats.org/officeDocument/2006/relationships" r:embed="rId7"/>
        <a:stretch>
          <a:fillRect/>
        </a:stretch>
      </xdr:blipFill>
      <xdr:spPr>
        <a:xfrm>
          <a:off x="1971675" y="11572875"/>
          <a:ext cx="3772071" cy="566691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8"/>
  <sheetViews>
    <sheetView showGridLines="0" tabSelected="1" workbookViewId="0">
      <selection activeCell="B6" sqref="B6"/>
    </sheetView>
  </sheetViews>
  <sheetFormatPr baseColWidth="10" defaultColWidth="0" defaultRowHeight="15" zeroHeight="1" x14ac:dyDescent="0.25"/>
  <cols>
    <col min="1" max="1" width="19" style="1" customWidth="1"/>
    <col min="2" max="2" width="70" style="1" customWidth="1"/>
    <col min="3" max="16384" width="9.140625" hidden="1"/>
  </cols>
  <sheetData>
    <row r="1" spans="2:2" x14ac:dyDescent="0.25"/>
    <row r="2" spans="2:2" x14ac:dyDescent="0.25"/>
    <row r="3" spans="2:2" x14ac:dyDescent="0.25"/>
    <row r="4" spans="2:2" x14ac:dyDescent="0.25"/>
    <row r="5" spans="2:2" x14ac:dyDescent="0.25"/>
    <row r="6" spans="2:2" ht="30" customHeight="1" x14ac:dyDescent="0.55000000000000004">
      <c r="B6" s="2" t="s">
        <v>0</v>
      </c>
    </row>
    <row r="7" spans="2:2" x14ac:dyDescent="0.25"/>
    <row r="8" spans="2:2" ht="21" x14ac:dyDescent="0.35">
      <c r="B8" s="3" t="s">
        <v>1</v>
      </c>
    </row>
    <row r="9" spans="2:2" ht="21" x14ac:dyDescent="0.35">
      <c r="B9" s="3" t="s">
        <v>2</v>
      </c>
    </row>
    <row r="10" spans="2:2" x14ac:dyDescent="0.25"/>
    <row r="11" spans="2:2" x14ac:dyDescent="0.25"/>
    <row r="12" spans="2:2" x14ac:dyDescent="0.25"/>
    <row r="13" spans="2:2" x14ac:dyDescent="0.25"/>
    <row r="14" spans="2:2" x14ac:dyDescent="0.25"/>
    <row r="15" spans="2:2" x14ac:dyDescent="0.25"/>
    <row r="16" spans="2:2" x14ac:dyDescent="0.25"/>
    <row r="17" x14ac:dyDescent="0.25"/>
    <row r="18" x14ac:dyDescent="0.25"/>
    <row r="19" x14ac:dyDescent="0.25"/>
    <row r="20" x14ac:dyDescent="0.25"/>
    <row r="21" x14ac:dyDescent="0.25"/>
    <row r="22" x14ac:dyDescent="0.25"/>
    <row r="23" x14ac:dyDescent="0.25"/>
    <row r="24" x14ac:dyDescent="0.25"/>
    <row r="25" x14ac:dyDescent="0.25"/>
    <row r="26" x14ac:dyDescent="0.25"/>
    <row r="27" x14ac:dyDescent="0.25"/>
    <row r="28" x14ac:dyDescent="0.25"/>
    <row r="29" x14ac:dyDescent="0.25"/>
    <row r="30" x14ac:dyDescent="0.25"/>
    <row r="31" x14ac:dyDescent="0.25"/>
    <row r="32" x14ac:dyDescent="0.25"/>
    <row r="33" spans="2:2" x14ac:dyDescent="0.25"/>
    <row r="34" spans="2:2" x14ac:dyDescent="0.25"/>
    <row r="35" spans="2:2" x14ac:dyDescent="0.25"/>
    <row r="36" spans="2:2" ht="17.25" x14ac:dyDescent="0.3">
      <c r="B36" s="4" t="s">
        <v>3</v>
      </c>
    </row>
    <row r="37" spans="2:2" x14ac:dyDescent="0.25"/>
    <row r="38" spans="2:2" x14ac:dyDescent="0.25"/>
    <row r="39" spans="2:2" x14ac:dyDescent="0.25"/>
    <row r="40" spans="2:2" x14ac:dyDescent="0.25"/>
    <row r="41" spans="2:2" x14ac:dyDescent="0.25"/>
    <row r="42" spans="2:2" ht="15.75" x14ac:dyDescent="0.25">
      <c r="B42" s="5" t="s">
        <v>4</v>
      </c>
    </row>
    <row r="43" spans="2:2" ht="15.75" x14ac:dyDescent="0.25">
      <c r="B43" s="5"/>
    </row>
    <row r="44" spans="2:2" x14ac:dyDescent="0.25"/>
    <row r="45" spans="2:2" x14ac:dyDescent="0.25">
      <c r="B45" s="1" t="s">
        <v>157</v>
      </c>
    </row>
    <row r="46" spans="2:2" x14ac:dyDescent="0.25"/>
    <row r="47" spans="2:2" x14ac:dyDescent="0.25"/>
    <row r="48" spans="2:2" x14ac:dyDescent="0.25"/>
  </sheetData>
  <printOptions horizontalCentered="1" verticalCentered="1"/>
  <pageMargins left="0.39370078740157483" right="0.39370078740157483" top="0.39370078740157483" bottom="0.39370078740157483" header="0" footer="0"/>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67"/>
  <sheetViews>
    <sheetView showGridLines="0" workbookViewId="0">
      <selection activeCell="A14" sqref="A14"/>
    </sheetView>
  </sheetViews>
  <sheetFormatPr baseColWidth="10" defaultColWidth="0" defaultRowHeight="15" zeroHeight="1" x14ac:dyDescent="0.25"/>
  <cols>
    <col min="1" max="1" width="120" style="1" customWidth="1"/>
    <col min="2" max="16384" width="9.140625" hidden="1"/>
  </cols>
  <sheetData>
    <row r="1" spans="1:1" ht="20.100000000000001" customHeight="1" x14ac:dyDescent="0.35">
      <c r="A1" s="6" t="s">
        <v>5</v>
      </c>
    </row>
    <row r="2" spans="1:1" x14ac:dyDescent="0.25"/>
    <row r="3" spans="1:1" ht="21" x14ac:dyDescent="0.35">
      <c r="A3" s="7" t="s">
        <v>6</v>
      </c>
    </row>
    <row r="4" spans="1:1" x14ac:dyDescent="0.25"/>
    <row r="5" spans="1:1" x14ac:dyDescent="0.25">
      <c r="A5" s="8" t="str">
        <f>HYPERLINK("#Resumen!A1","1. Resumen de Ejecución Presupuestaria por tipo de fuente y categoría de proyecto")</f>
        <v>1. Resumen de Ejecución Presupuestaria por tipo de fuente y categoría de proyecto</v>
      </c>
    </row>
    <row r="6" spans="1:1" x14ac:dyDescent="0.25"/>
    <row r="7" spans="1:1" x14ac:dyDescent="0.25">
      <c r="A7" s="8" t="str">
        <f>HYPERLINK("#'Eje. Presupuesto Total'!A1","2. Detalle y Ranking de Ejecución Presupuestaria de Gasto del Presupuesto Total")</f>
        <v>2. Detalle y Ranking de Ejecución Presupuestaria de Gasto del Presupuesto Total</v>
      </c>
    </row>
    <row r="8" spans="1:1" x14ac:dyDescent="0.25">
      <c r="A8" s="9" t="s">
        <v>7</v>
      </c>
    </row>
    <row r="9" spans="1:1" x14ac:dyDescent="0.25">
      <c r="A9" s="9" t="s">
        <v>8</v>
      </c>
    </row>
    <row r="10" spans="1:1" x14ac:dyDescent="0.25">
      <c r="A10" s="9" t="s">
        <v>9</v>
      </c>
    </row>
    <row r="11" spans="1:1" x14ac:dyDescent="0.25">
      <c r="A11" s="9" t="s">
        <v>10</v>
      </c>
    </row>
    <row r="12" spans="1:1" x14ac:dyDescent="0.25">
      <c r="A12" s="9" t="s">
        <v>11</v>
      </c>
    </row>
    <row r="13" spans="1:1" x14ac:dyDescent="0.25"/>
    <row r="14" spans="1:1" x14ac:dyDescent="0.25">
      <c r="A14" s="8" t="str">
        <f>HYPERLINK("#'Eje. Asignación Municipal'!A1","3. Ejecución Presupuestaria de Gasto por Tipo de Fuente")</f>
        <v>3. Ejecución Presupuestaria de Gasto por Tipo de Fuente</v>
      </c>
    </row>
    <row r="15" spans="1:1" x14ac:dyDescent="0.25"/>
    <row r="16" spans="1:1" x14ac:dyDescent="0.25">
      <c r="A16" s="8" t="str">
        <f>HYPERLINK("#'Eje. Asignación Municipal'!A2","Detalle y Ranking de Ejecución Presupuestaria de Gasto de Asignación Municipal")</f>
        <v>Detalle y Ranking de Ejecución Presupuestaria de Gasto de Asignación Municipal</v>
      </c>
    </row>
    <row r="17" spans="1:1" x14ac:dyDescent="0.25">
      <c r="A17" s="9" t="s">
        <v>7</v>
      </c>
    </row>
    <row r="18" spans="1:1" x14ac:dyDescent="0.25">
      <c r="A18" s="9" t="s">
        <v>8</v>
      </c>
    </row>
    <row r="19" spans="1:1" x14ac:dyDescent="0.25">
      <c r="A19" s="9" t="s">
        <v>9</v>
      </c>
    </row>
    <row r="20" spans="1:1" x14ac:dyDescent="0.25">
      <c r="A20" s="9" t="s">
        <v>10</v>
      </c>
    </row>
    <row r="21" spans="1:1" x14ac:dyDescent="0.25">
      <c r="A21" s="9" t="s">
        <v>11</v>
      </c>
    </row>
    <row r="22" spans="1:1" x14ac:dyDescent="0.25"/>
    <row r="23" spans="1:1" x14ac:dyDescent="0.25">
      <c r="A23" s="8" t="str">
        <f>HYPERLINK("#'Eje. Recursos P'!A1","Detalle y Ranking de Ejecución Presupuestaria de Gasto de Recursos Propios")</f>
        <v>Detalle y Ranking de Ejecución Presupuestaria de Gasto de Recursos Propios</v>
      </c>
    </row>
    <row r="24" spans="1:1" x14ac:dyDescent="0.25">
      <c r="A24" s="9" t="s">
        <v>7</v>
      </c>
    </row>
    <row r="25" spans="1:1" x14ac:dyDescent="0.25">
      <c r="A25" s="9" t="s">
        <v>8</v>
      </c>
    </row>
    <row r="26" spans="1:1" x14ac:dyDescent="0.25">
      <c r="A26" s="9" t="s">
        <v>9</v>
      </c>
    </row>
    <row r="27" spans="1:1" x14ac:dyDescent="0.25">
      <c r="A27" s="9" t="s">
        <v>10</v>
      </c>
    </row>
    <row r="28" spans="1:1" x14ac:dyDescent="0.25">
      <c r="A28" s="9" t="s">
        <v>11</v>
      </c>
    </row>
    <row r="29" spans="1:1" x14ac:dyDescent="0.25"/>
    <row r="30" spans="1:1" x14ac:dyDescent="0.25">
      <c r="A30" s="8" t="str">
        <f>HYPERLINK("#'Eje. Presupuesto Corriente'!A1","4. Ejecución Presupuestaria de Gasto por Categoría de Proyecto")</f>
        <v>4. Ejecución Presupuestaria de Gasto por Categoría de Proyecto</v>
      </c>
    </row>
    <row r="31" spans="1:1" x14ac:dyDescent="0.25"/>
    <row r="32" spans="1:1" x14ac:dyDescent="0.25">
      <c r="A32" s="8" t="str">
        <f>HYPERLINK("#'Eje. Presupuesto Corriente'!A2","Detalle y Ranking de Ejecución Presupuestaria de Gasto Corriente")</f>
        <v>Detalle y Ranking de Ejecución Presupuestaria de Gasto Corriente</v>
      </c>
    </row>
    <row r="33" spans="1:1" x14ac:dyDescent="0.25">
      <c r="A33" s="9" t="s">
        <v>7</v>
      </c>
    </row>
    <row r="34" spans="1:1" x14ac:dyDescent="0.25">
      <c r="A34" s="9" t="s">
        <v>8</v>
      </c>
    </row>
    <row r="35" spans="1:1" x14ac:dyDescent="0.25">
      <c r="A35" s="9" t="s">
        <v>9</v>
      </c>
    </row>
    <row r="36" spans="1:1" x14ac:dyDescent="0.25">
      <c r="A36" s="9" t="s">
        <v>10</v>
      </c>
    </row>
    <row r="37" spans="1:1" x14ac:dyDescent="0.25">
      <c r="A37" s="9" t="s">
        <v>11</v>
      </c>
    </row>
    <row r="38" spans="1:1" x14ac:dyDescent="0.25"/>
    <row r="39" spans="1:1" x14ac:dyDescent="0.25">
      <c r="A39" s="8" t="str">
        <f>HYPERLINK("#'Eje. Presupuesto Inv'!A1","Detalle y Ranking de Ejecución Presupuestaria de Gasto de Inversión")</f>
        <v>Detalle y Ranking de Ejecución Presupuestaria de Gasto de Inversión</v>
      </c>
    </row>
    <row r="40" spans="1:1" x14ac:dyDescent="0.25">
      <c r="A40" s="9" t="s">
        <v>7</v>
      </c>
    </row>
    <row r="41" spans="1:1" x14ac:dyDescent="0.25">
      <c r="A41" s="9" t="s">
        <v>8</v>
      </c>
    </row>
    <row r="42" spans="1:1" x14ac:dyDescent="0.25">
      <c r="A42" s="9" t="s">
        <v>9</v>
      </c>
    </row>
    <row r="43" spans="1:1" x14ac:dyDescent="0.25">
      <c r="A43" s="9" t="s">
        <v>10</v>
      </c>
    </row>
    <row r="44" spans="1:1" x14ac:dyDescent="0.25">
      <c r="A44" s="9" t="s">
        <v>11</v>
      </c>
    </row>
    <row r="45" spans="1:1" x14ac:dyDescent="0.25"/>
    <row r="46" spans="1:1" x14ac:dyDescent="0.25">
      <c r="A46" s="8" t="str">
        <f>HYPERLINK("#Notas!A1","5. Notas Técnicas del Reporte de Ejecución Presupuestaria de Gasto")</f>
        <v>5. Notas Técnicas del Reporte de Ejecución Presupuestaria de Gasto</v>
      </c>
    </row>
    <row r="47" spans="1:1" x14ac:dyDescent="0.25"/>
    <row r="48" spans="1:1" x14ac:dyDescent="0.25"/>
    <row r="49" x14ac:dyDescent="0.25"/>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x14ac:dyDescent="0.25"/>
    <row r="66" x14ac:dyDescent="0.25"/>
    <row r="67" x14ac:dyDescent="0.25"/>
  </sheetData>
  <printOptions horizontalCentered="1" verticalCentered="1"/>
  <pageMargins left="0.39370078740157483" right="0.39370078740157483" top="0.39370078740157483" bottom="0.39370078740157483" header="0" footer="0"/>
  <pageSetup paperSize="9" scale="79"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62"/>
  <sheetViews>
    <sheetView showGridLines="0" zoomScaleNormal="100" workbookViewId="0">
      <selection sqref="A1:G1"/>
    </sheetView>
  </sheetViews>
  <sheetFormatPr baseColWidth="10" defaultColWidth="0" defaultRowHeight="15" zeroHeight="1" x14ac:dyDescent="0.25"/>
  <cols>
    <col min="1" max="1" width="20.140625" customWidth="1"/>
    <col min="2" max="2" width="40.7109375" customWidth="1"/>
    <col min="3" max="4" width="23" customWidth="1"/>
    <col min="5" max="5" width="23.42578125" customWidth="1"/>
    <col min="6" max="6" width="23" customWidth="1"/>
    <col min="7" max="7" width="24" customWidth="1"/>
    <col min="8" max="16384" width="9.140625" hidden="1"/>
  </cols>
  <sheetData>
    <row r="1" spans="1:7" ht="50.1" customHeight="1" x14ac:dyDescent="0.25">
      <c r="A1" s="83" t="s">
        <v>12</v>
      </c>
      <c r="B1" s="84"/>
      <c r="C1" s="84"/>
      <c r="D1" s="84"/>
      <c r="E1" s="84"/>
      <c r="F1" s="84"/>
      <c r="G1" s="84"/>
    </row>
    <row r="2" spans="1:7" ht="15.75" x14ac:dyDescent="0.25">
      <c r="A2" s="85" t="s">
        <v>13</v>
      </c>
      <c r="B2" s="86"/>
      <c r="C2" s="86"/>
      <c r="D2" s="86"/>
      <c r="E2" s="86"/>
      <c r="F2" s="86"/>
      <c r="G2" s="86"/>
    </row>
    <row r="3" spans="1:7" ht="15.75" x14ac:dyDescent="0.25">
      <c r="A3" s="85" t="s">
        <v>14</v>
      </c>
      <c r="B3" s="86"/>
      <c r="C3" s="86"/>
      <c r="D3" s="86"/>
      <c r="E3" s="86"/>
      <c r="F3" s="86"/>
      <c r="G3" s="86"/>
    </row>
    <row r="4" spans="1:7" x14ac:dyDescent="0.25"/>
    <row r="5" spans="1:7" x14ac:dyDescent="0.25"/>
    <row r="6" spans="1:7" ht="15.75" x14ac:dyDescent="0.25">
      <c r="A6" s="85" t="s">
        <v>15</v>
      </c>
      <c r="B6" s="86"/>
      <c r="C6" s="86"/>
      <c r="D6" s="86"/>
      <c r="E6" s="86"/>
      <c r="F6" s="86"/>
      <c r="G6" s="86"/>
    </row>
    <row r="7" spans="1:7" x14ac:dyDescent="0.25"/>
    <row r="8" spans="1:7" ht="65.099999999999994" customHeight="1" x14ac:dyDescent="0.25">
      <c r="A8" s="11" t="s">
        <v>16</v>
      </c>
      <c r="B8" s="11" t="s">
        <v>17</v>
      </c>
      <c r="C8" s="12" t="s">
        <v>18</v>
      </c>
      <c r="D8" s="12" t="s">
        <v>19</v>
      </c>
      <c r="E8" s="12" t="s">
        <v>20</v>
      </c>
      <c r="F8" s="12" t="s">
        <v>21</v>
      </c>
      <c r="G8" s="12" t="s">
        <v>22</v>
      </c>
    </row>
    <row r="9" spans="1:7" ht="36.75" customHeight="1" x14ac:dyDescent="0.25">
      <c r="A9" s="87" t="s">
        <v>23</v>
      </c>
      <c r="B9" s="16" t="s">
        <v>24</v>
      </c>
      <c r="C9" s="17">
        <v>689304585.88</v>
      </c>
      <c r="D9" s="17">
        <v>404445060.37</v>
      </c>
      <c r="E9" s="18">
        <v>0.5867</v>
      </c>
      <c r="F9" s="17">
        <v>316855065.55000001</v>
      </c>
      <c r="G9" s="18">
        <v>0.4597</v>
      </c>
    </row>
    <row r="10" spans="1:7" ht="19.5" customHeight="1" x14ac:dyDescent="0.25">
      <c r="A10" s="88"/>
      <c r="B10" s="15"/>
      <c r="C10" s="15"/>
      <c r="D10" s="15"/>
      <c r="E10" s="15"/>
      <c r="F10" s="15"/>
      <c r="G10" s="15"/>
    </row>
    <row r="11" spans="1:7" ht="38.1" customHeight="1" x14ac:dyDescent="0.25">
      <c r="A11" s="91" t="s">
        <v>25</v>
      </c>
      <c r="B11" s="16" t="s">
        <v>26</v>
      </c>
      <c r="C11" s="61">
        <f>926315700.97+220000</f>
        <v>926535700.97000003</v>
      </c>
      <c r="D11" s="61">
        <v>541152867.78999996</v>
      </c>
      <c r="E11" s="62">
        <f>D11/C11</f>
        <v>0.58406046008098911</v>
      </c>
      <c r="F11" s="61">
        <v>385155695.05000001</v>
      </c>
      <c r="G11" s="62">
        <f>F11/C11</f>
        <v>0.41569439218238047</v>
      </c>
    </row>
    <row r="12" spans="1:7" ht="33.950000000000003" customHeight="1" x14ac:dyDescent="0.25">
      <c r="A12" s="90"/>
      <c r="B12" s="12" t="s">
        <v>23</v>
      </c>
      <c r="C12" s="59">
        <f>C9+C11</f>
        <v>1615840286.8499999</v>
      </c>
      <c r="D12" s="59">
        <f>D9+D11</f>
        <v>945597928.15999997</v>
      </c>
      <c r="E12" s="60" t="s">
        <v>142</v>
      </c>
      <c r="F12" s="59">
        <v>702010760.60000002</v>
      </c>
      <c r="G12" s="60">
        <f>F12/C12</f>
        <v>0.4344555376624103</v>
      </c>
    </row>
    <row r="13" spans="1:7" x14ac:dyDescent="0.25"/>
    <row r="14" spans="1:7" x14ac:dyDescent="0.25"/>
    <row r="15" spans="1:7" ht="15.75" x14ac:dyDescent="0.25">
      <c r="A15" s="85" t="s">
        <v>27</v>
      </c>
      <c r="B15" s="86"/>
      <c r="C15" s="86"/>
      <c r="D15" s="86"/>
      <c r="E15" s="86"/>
      <c r="F15" s="86"/>
      <c r="G15" s="86"/>
    </row>
    <row r="16" spans="1:7" x14ac:dyDescent="0.25"/>
    <row r="17" spans="1:7" ht="63" x14ac:dyDescent="0.25">
      <c r="A17" s="13" t="s">
        <v>16</v>
      </c>
      <c r="B17" s="13" t="s">
        <v>17</v>
      </c>
      <c r="C17" s="14" t="s">
        <v>18</v>
      </c>
      <c r="D17" s="14" t="s">
        <v>19</v>
      </c>
      <c r="E17" s="14" t="s">
        <v>20</v>
      </c>
      <c r="F17" s="14" t="s">
        <v>21</v>
      </c>
      <c r="G17" s="14" t="s">
        <v>22</v>
      </c>
    </row>
    <row r="18" spans="1:7" ht="36.75" customHeight="1" x14ac:dyDescent="0.25">
      <c r="A18" s="92" t="s">
        <v>28</v>
      </c>
      <c r="B18" s="19" t="s">
        <v>24</v>
      </c>
      <c r="C18" s="20">
        <v>689304585.88</v>
      </c>
      <c r="D18" s="20">
        <v>404445060.37</v>
      </c>
      <c r="E18" s="21">
        <v>0.58674400000000004</v>
      </c>
      <c r="F18" s="20">
        <v>316855065.55000001</v>
      </c>
      <c r="G18" s="21">
        <v>0.45967400000000003</v>
      </c>
    </row>
    <row r="19" spans="1:7" ht="15.75" x14ac:dyDescent="0.25">
      <c r="A19" s="93"/>
      <c r="B19" s="15"/>
      <c r="C19" s="15"/>
      <c r="D19" s="15"/>
      <c r="E19" s="15"/>
      <c r="F19" s="15"/>
      <c r="G19" s="15"/>
    </row>
    <row r="20" spans="1:7" ht="38.25" customHeight="1" x14ac:dyDescent="0.25">
      <c r="A20" s="93"/>
      <c r="B20" s="19" t="s">
        <v>26</v>
      </c>
      <c r="C20" s="57">
        <f>320340164.37+220000</f>
        <v>320560164.37</v>
      </c>
      <c r="D20" s="57">
        <v>171722780.30000001</v>
      </c>
      <c r="E20" s="58">
        <f>D20/C20</f>
        <v>0.53569594536953291</v>
      </c>
      <c r="F20" s="57">
        <v>101966028.04000001</v>
      </c>
      <c r="G20" s="58">
        <f>F20/C20</f>
        <v>0.31808702194920202</v>
      </c>
    </row>
    <row r="21" spans="1:7" ht="34.5" customHeight="1" x14ac:dyDescent="0.25">
      <c r="A21" s="93"/>
      <c r="B21" s="14" t="s">
        <v>29</v>
      </c>
      <c r="C21" s="55">
        <f>C18+C20</f>
        <v>1009864750.25</v>
      </c>
      <c r="D21" s="55">
        <v>576167840.66999996</v>
      </c>
      <c r="E21" s="56">
        <f>D21/C21</f>
        <v>0.57053960991050046</v>
      </c>
      <c r="F21" s="55">
        <v>418821093.58999997</v>
      </c>
      <c r="G21" s="56">
        <f>F21/C21</f>
        <v>0.41472988683516038</v>
      </c>
    </row>
    <row r="22" spans="1:7" x14ac:dyDescent="0.25"/>
    <row r="23" spans="1:7" ht="65.099999999999994" customHeight="1" x14ac:dyDescent="0.25">
      <c r="A23" s="13" t="s">
        <v>16</v>
      </c>
      <c r="B23" s="13" t="s">
        <v>17</v>
      </c>
      <c r="C23" s="14" t="s">
        <v>18</v>
      </c>
      <c r="D23" s="14" t="s">
        <v>19</v>
      </c>
      <c r="E23" s="14" t="s">
        <v>20</v>
      </c>
      <c r="F23" s="14" t="s">
        <v>21</v>
      </c>
      <c r="G23" s="14" t="s">
        <v>22</v>
      </c>
    </row>
    <row r="24" spans="1:7" ht="37.5" customHeight="1" x14ac:dyDescent="0.25">
      <c r="A24" s="94" t="s">
        <v>141</v>
      </c>
      <c r="B24" s="19" t="s">
        <v>26</v>
      </c>
      <c r="C24" s="20">
        <v>605975536.60000002</v>
      </c>
      <c r="D24" s="20">
        <v>369430087.49000001</v>
      </c>
      <c r="E24" s="21">
        <v>0.60964499999999999</v>
      </c>
      <c r="F24" s="20">
        <v>283189667.00999999</v>
      </c>
      <c r="G24" s="21">
        <v>0.46732899999999999</v>
      </c>
    </row>
    <row r="25" spans="1:7" ht="33.75" customHeight="1" x14ac:dyDescent="0.25">
      <c r="A25" s="95"/>
      <c r="B25" s="14" t="s">
        <v>30</v>
      </c>
      <c r="C25" s="22">
        <v>605975536.60000002</v>
      </c>
      <c r="D25" s="22">
        <v>369430087.49000001</v>
      </c>
      <c r="E25" s="23">
        <v>0.60964499999999999</v>
      </c>
      <c r="F25" s="22">
        <v>283189667.00999999</v>
      </c>
      <c r="G25" s="23">
        <v>0.46732899999999999</v>
      </c>
    </row>
    <row r="26" spans="1:7" x14ac:dyDescent="0.25"/>
    <row r="27" spans="1:7" x14ac:dyDescent="0.25"/>
    <row r="28" spans="1:7" ht="15.75" x14ac:dyDescent="0.25">
      <c r="A28" s="85" t="s">
        <v>31</v>
      </c>
      <c r="B28" s="86"/>
      <c r="C28" s="86"/>
      <c r="D28" s="86"/>
      <c r="E28" s="86"/>
      <c r="F28" s="86"/>
      <c r="G28" s="86"/>
    </row>
    <row r="29" spans="1:7" x14ac:dyDescent="0.25"/>
    <row r="30" spans="1:7" ht="63" x14ac:dyDescent="0.25">
      <c r="A30" s="24" t="s">
        <v>156</v>
      </c>
      <c r="B30" s="25" t="s">
        <v>17</v>
      </c>
      <c r="C30" s="24" t="s">
        <v>18</v>
      </c>
      <c r="D30" s="24" t="s">
        <v>19</v>
      </c>
      <c r="E30" s="24" t="s">
        <v>20</v>
      </c>
      <c r="F30" s="24" t="s">
        <v>21</v>
      </c>
      <c r="G30" s="24" t="s">
        <v>22</v>
      </c>
    </row>
    <row r="31" spans="1:7" ht="36.75" customHeight="1" x14ac:dyDescent="0.25">
      <c r="A31" s="87" t="s">
        <v>32</v>
      </c>
      <c r="B31" s="28" t="s">
        <v>24</v>
      </c>
      <c r="C31" s="29">
        <v>385143346</v>
      </c>
      <c r="D31" s="29">
        <v>239263824.84999999</v>
      </c>
      <c r="E31" s="30">
        <v>0.62123300000000004</v>
      </c>
      <c r="F31" s="29">
        <v>214219862.19999999</v>
      </c>
      <c r="G31" s="30">
        <v>0.55620800000000004</v>
      </c>
    </row>
    <row r="32" spans="1:7" ht="15.75" x14ac:dyDescent="0.25">
      <c r="A32" s="88"/>
      <c r="B32" s="15"/>
      <c r="C32" s="15"/>
      <c r="D32" s="15"/>
      <c r="E32" s="15"/>
      <c r="F32" s="15"/>
      <c r="G32" s="15"/>
    </row>
    <row r="33" spans="1:7" ht="38.25" customHeight="1" x14ac:dyDescent="0.25">
      <c r="A33" s="89" t="s">
        <v>33</v>
      </c>
      <c r="B33" s="28" t="s">
        <v>26</v>
      </c>
      <c r="C33" s="29">
        <v>402775624.83999997</v>
      </c>
      <c r="D33" s="29">
        <v>261308021.28</v>
      </c>
      <c r="E33" s="30">
        <v>0.64876800000000001</v>
      </c>
      <c r="F33" s="29">
        <v>216926631.59</v>
      </c>
      <c r="G33" s="30">
        <v>0.53857900000000003</v>
      </c>
    </row>
    <row r="34" spans="1:7" ht="34.5" customHeight="1" x14ac:dyDescent="0.25">
      <c r="A34" s="90"/>
      <c r="B34" s="24" t="s">
        <v>34</v>
      </c>
      <c r="C34" s="26">
        <v>787918970.84000003</v>
      </c>
      <c r="D34" s="26">
        <v>500571846.13</v>
      </c>
      <c r="E34" s="27">
        <v>0.63530900000000001</v>
      </c>
      <c r="F34" s="26">
        <v>431146493.79000002</v>
      </c>
      <c r="G34" s="27">
        <v>0.54719600000000002</v>
      </c>
    </row>
    <row r="35" spans="1:7" x14ac:dyDescent="0.25"/>
    <row r="36" spans="1:7" ht="63" x14ac:dyDescent="0.25">
      <c r="A36" s="24" t="s">
        <v>156</v>
      </c>
      <c r="B36" s="25" t="s">
        <v>17</v>
      </c>
      <c r="C36" s="24" t="s">
        <v>18</v>
      </c>
      <c r="D36" s="24" t="s">
        <v>19</v>
      </c>
      <c r="E36" s="24" t="s">
        <v>20</v>
      </c>
      <c r="F36" s="24" t="s">
        <v>21</v>
      </c>
      <c r="G36" s="24" t="s">
        <v>22</v>
      </c>
    </row>
    <row r="37" spans="1:7" ht="36.75" customHeight="1" x14ac:dyDescent="0.25">
      <c r="A37" s="87" t="s">
        <v>35</v>
      </c>
      <c r="B37" s="28" t="s">
        <v>24</v>
      </c>
      <c r="C37" s="29">
        <v>304161239.88</v>
      </c>
      <c r="D37" s="29">
        <v>165181235.52000001</v>
      </c>
      <c r="E37" s="30">
        <v>0.54307099999999997</v>
      </c>
      <c r="F37" s="29">
        <v>102635203.34999999</v>
      </c>
      <c r="G37" s="30">
        <v>0.33743699999999999</v>
      </c>
    </row>
    <row r="38" spans="1:7" ht="15.75" x14ac:dyDescent="0.25">
      <c r="A38" s="88"/>
      <c r="B38" s="15"/>
      <c r="C38" s="15"/>
      <c r="D38" s="15"/>
      <c r="E38" s="15"/>
      <c r="F38" s="15"/>
      <c r="G38" s="15"/>
    </row>
    <row r="39" spans="1:7" ht="38.25" customHeight="1" x14ac:dyDescent="0.25">
      <c r="A39" s="91" t="s">
        <v>25</v>
      </c>
      <c r="B39" s="28" t="s">
        <v>26</v>
      </c>
      <c r="C39" s="51">
        <f>523540076.13+220000</f>
        <v>523760076.13</v>
      </c>
      <c r="D39" s="51">
        <v>279844846.50999999</v>
      </c>
      <c r="E39" s="52">
        <f>D39/C39</f>
        <v>0.53429969038064107</v>
      </c>
      <c r="F39" s="51">
        <v>168229063.46000001</v>
      </c>
      <c r="G39" s="52">
        <f>F39/C39</f>
        <v>0.32119489653167965</v>
      </c>
    </row>
    <row r="40" spans="1:7" ht="34.5" customHeight="1" x14ac:dyDescent="0.25">
      <c r="A40" s="90"/>
      <c r="B40" s="24" t="s">
        <v>36</v>
      </c>
      <c r="C40" s="53">
        <f>C39+C37</f>
        <v>827921316.00999999</v>
      </c>
      <c r="D40" s="53">
        <v>445026082.02999997</v>
      </c>
      <c r="E40" s="54">
        <f>D40/C40</f>
        <v>0.53752219374506927</v>
      </c>
      <c r="F40" s="53">
        <v>270864266.81</v>
      </c>
      <c r="G40" s="54">
        <f>F40/C40</f>
        <v>0.32716184687136185</v>
      </c>
    </row>
    <row r="41" spans="1:7" x14ac:dyDescent="0.25"/>
    <row r="42" spans="1:7" x14ac:dyDescent="0.25"/>
    <row r="43" spans="1:7" x14ac:dyDescent="0.25"/>
    <row r="44" spans="1:7" x14ac:dyDescent="0.25"/>
    <row r="45" spans="1:7" x14ac:dyDescent="0.25"/>
    <row r="46" spans="1:7" x14ac:dyDescent="0.25"/>
    <row r="47" spans="1:7" x14ac:dyDescent="0.25"/>
    <row r="48" spans="1:7" x14ac:dyDescent="0.25"/>
    <row r="49" x14ac:dyDescent="0.25"/>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sheetData>
  <mergeCells count="14">
    <mergeCell ref="A31:A32"/>
    <mergeCell ref="A33:A34"/>
    <mergeCell ref="A37:A38"/>
    <mergeCell ref="A39:A40"/>
    <mergeCell ref="A11:A12"/>
    <mergeCell ref="A15:G15"/>
    <mergeCell ref="A18:A21"/>
    <mergeCell ref="A24:A25"/>
    <mergeCell ref="A28:G28"/>
    <mergeCell ref="A1:G1"/>
    <mergeCell ref="A2:G2"/>
    <mergeCell ref="A3:G3"/>
    <mergeCell ref="A6:G6"/>
    <mergeCell ref="A9:A10"/>
  </mergeCells>
  <printOptions horizontalCentered="1" verticalCentered="1"/>
  <pageMargins left="0.39370078740157483" right="0.39370078740157483" top="0.39370078740157483" bottom="0.39370078740157483" header="0" footer="0"/>
  <pageSetup paperSize="9" scale="53"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83"/>
  <sheetViews>
    <sheetView showGridLines="0" workbookViewId="0">
      <selection activeCell="B10" sqref="B10"/>
    </sheetView>
  </sheetViews>
  <sheetFormatPr baseColWidth="10" defaultColWidth="0" defaultRowHeight="15" zeroHeight="1" x14ac:dyDescent="0.25"/>
  <cols>
    <col min="1" max="1" width="16" customWidth="1"/>
    <col min="2" max="2" width="80" customWidth="1"/>
    <col min="3" max="4" width="20" customWidth="1"/>
    <col min="5" max="5" width="23" customWidth="1"/>
    <col min="6" max="7" width="20" customWidth="1"/>
    <col min="8" max="16384" width="9.140625" hidden="1"/>
  </cols>
  <sheetData>
    <row r="1" spans="1:7" ht="140.1" customHeight="1" x14ac:dyDescent="0.25">
      <c r="A1" s="96" t="s">
        <v>158</v>
      </c>
      <c r="B1" s="97"/>
      <c r="C1" s="97"/>
      <c r="D1" s="97"/>
      <c r="E1" s="97"/>
      <c r="F1" s="97"/>
      <c r="G1" s="97"/>
    </row>
    <row r="2" spans="1:7" x14ac:dyDescent="0.25">
      <c r="A2" s="97"/>
      <c r="B2" s="97"/>
      <c r="C2" s="97"/>
      <c r="D2" s="97"/>
      <c r="E2" s="97"/>
      <c r="F2" s="97"/>
      <c r="G2" s="97"/>
    </row>
    <row r="3" spans="1:7" ht="15.75" x14ac:dyDescent="0.25">
      <c r="A3" s="98" t="s">
        <v>37</v>
      </c>
      <c r="B3" s="97"/>
      <c r="C3" s="97"/>
      <c r="D3" s="97"/>
      <c r="E3" s="97"/>
      <c r="F3" s="97"/>
      <c r="G3" s="97"/>
    </row>
    <row r="4" spans="1:7" ht="15.75" x14ac:dyDescent="0.25">
      <c r="A4" s="98" t="s">
        <v>38</v>
      </c>
      <c r="B4" s="97"/>
      <c r="C4" s="97"/>
      <c r="D4" s="97"/>
      <c r="E4" s="97"/>
      <c r="F4" s="97"/>
      <c r="G4" s="97"/>
    </row>
    <row r="5" spans="1:7" ht="38.25" x14ac:dyDescent="0.25">
      <c r="A5" s="31" t="s">
        <v>39</v>
      </c>
      <c r="B5" s="32" t="s">
        <v>40</v>
      </c>
      <c r="C5" s="31" t="s">
        <v>18</v>
      </c>
      <c r="D5" s="31" t="s">
        <v>19</v>
      </c>
      <c r="E5" s="31" t="s">
        <v>41</v>
      </c>
      <c r="F5" s="31" t="s">
        <v>21</v>
      </c>
      <c r="G5" s="31" t="s">
        <v>42</v>
      </c>
    </row>
    <row r="6" spans="1:7" ht="15.75" x14ac:dyDescent="0.25">
      <c r="A6" s="99">
        <v>1</v>
      </c>
      <c r="B6" s="36" t="s">
        <v>43</v>
      </c>
      <c r="C6" s="37">
        <v>181079990.62</v>
      </c>
      <c r="D6" s="37">
        <v>125705854.91</v>
      </c>
      <c r="E6" s="38">
        <v>0.69420099999999996</v>
      </c>
      <c r="F6" s="37">
        <v>113916027.73999999</v>
      </c>
      <c r="G6" s="38">
        <v>0.62909199999999998</v>
      </c>
    </row>
    <row r="7" spans="1:7" ht="15.75" x14ac:dyDescent="0.25">
      <c r="A7" s="100"/>
      <c r="B7" s="33" t="s">
        <v>43</v>
      </c>
      <c r="C7" s="34">
        <v>175366769.06999999</v>
      </c>
      <c r="D7" s="34">
        <v>122053376.43000001</v>
      </c>
      <c r="E7" s="35">
        <v>0.69598899999999997</v>
      </c>
      <c r="F7" s="34">
        <v>110541813.73</v>
      </c>
      <c r="G7" s="35">
        <v>0.63034599999999996</v>
      </c>
    </row>
    <row r="8" spans="1:7" ht="15.75" x14ac:dyDescent="0.25">
      <c r="A8" s="100"/>
      <c r="B8" s="33" t="s">
        <v>44</v>
      </c>
      <c r="C8" s="34">
        <v>5713221.5499999998</v>
      </c>
      <c r="D8" s="34">
        <v>3652478.48</v>
      </c>
      <c r="E8" s="35">
        <v>0.63930299999999995</v>
      </c>
      <c r="F8" s="34">
        <v>3374214.01</v>
      </c>
      <c r="G8" s="35">
        <v>0.59059700000000004</v>
      </c>
    </row>
    <row r="9" spans="1:7" ht="15.75" x14ac:dyDescent="0.25">
      <c r="A9" s="99">
        <v>2</v>
      </c>
      <c r="B9" s="36" t="s">
        <v>45</v>
      </c>
      <c r="C9" s="37">
        <v>310066556.67000002</v>
      </c>
      <c r="D9" s="37">
        <v>224111009.97999999</v>
      </c>
      <c r="E9" s="38">
        <v>0.72278399999999998</v>
      </c>
      <c r="F9" s="37">
        <v>170287385.87</v>
      </c>
      <c r="G9" s="38">
        <v>0.54919600000000002</v>
      </c>
    </row>
    <row r="10" spans="1:7" ht="15.75" x14ac:dyDescent="0.25">
      <c r="A10" s="100"/>
      <c r="B10" s="33" t="s">
        <v>46</v>
      </c>
      <c r="C10" s="34">
        <v>184666939.93000001</v>
      </c>
      <c r="D10" s="34">
        <v>141825196.86000001</v>
      </c>
      <c r="E10" s="35">
        <v>0.76800500000000005</v>
      </c>
      <c r="F10" s="34">
        <v>105604940.48999999</v>
      </c>
      <c r="G10" s="35">
        <v>0.57186700000000001</v>
      </c>
    </row>
    <row r="11" spans="1:7" ht="15.75" x14ac:dyDescent="0.25">
      <c r="A11" s="100"/>
      <c r="B11" s="33" t="s">
        <v>47</v>
      </c>
      <c r="C11" s="34">
        <v>78643629.049999997</v>
      </c>
      <c r="D11" s="34">
        <v>49808728.57</v>
      </c>
      <c r="E11" s="35">
        <v>0.63334699999999999</v>
      </c>
      <c r="F11" s="34">
        <v>41710490.299999997</v>
      </c>
      <c r="G11" s="35">
        <v>0.53037299999999998</v>
      </c>
    </row>
    <row r="12" spans="1:7" ht="15.75" x14ac:dyDescent="0.25">
      <c r="A12" s="100"/>
      <c r="B12" s="33" t="s">
        <v>48</v>
      </c>
      <c r="C12" s="34">
        <v>39342294.32</v>
      </c>
      <c r="D12" s="34">
        <v>28819743.329999998</v>
      </c>
      <c r="E12" s="35">
        <v>0.73253800000000002</v>
      </c>
      <c r="F12" s="34">
        <v>20167781.5</v>
      </c>
      <c r="G12" s="35">
        <v>0.51262300000000005</v>
      </c>
    </row>
    <row r="13" spans="1:7" ht="15.75" x14ac:dyDescent="0.25">
      <c r="A13" s="100"/>
      <c r="B13" s="33" t="s">
        <v>49</v>
      </c>
      <c r="C13" s="34">
        <v>5564286.3399999999</v>
      </c>
      <c r="D13" s="34">
        <v>2961458.13</v>
      </c>
      <c r="E13" s="35">
        <v>0.53222599999999998</v>
      </c>
      <c r="F13" s="34">
        <v>2182503.7000000002</v>
      </c>
      <c r="G13" s="35">
        <v>0.39223400000000003</v>
      </c>
    </row>
    <row r="14" spans="1:7" ht="15.75" x14ac:dyDescent="0.25">
      <c r="A14" s="100"/>
      <c r="B14" s="33" t="s">
        <v>50</v>
      </c>
      <c r="C14" s="34">
        <v>1849407.03</v>
      </c>
      <c r="D14" s="34">
        <v>695883.09</v>
      </c>
      <c r="E14" s="35">
        <v>0.376274</v>
      </c>
      <c r="F14" s="34">
        <v>621669.88</v>
      </c>
      <c r="G14" s="35">
        <v>0.336146</v>
      </c>
    </row>
    <row r="15" spans="1:7" ht="15.75" x14ac:dyDescent="0.25">
      <c r="A15" s="99">
        <v>3</v>
      </c>
      <c r="B15" s="36" t="s">
        <v>51</v>
      </c>
      <c r="C15" s="37">
        <v>2362404.13</v>
      </c>
      <c r="D15" s="37">
        <v>1290259.6599999999</v>
      </c>
      <c r="E15" s="38">
        <v>0.54616399999999998</v>
      </c>
      <c r="F15" s="37">
        <v>1205270.8600000001</v>
      </c>
      <c r="G15" s="38">
        <v>0.51018799999999997</v>
      </c>
    </row>
    <row r="16" spans="1:7" ht="15.75" x14ac:dyDescent="0.25">
      <c r="A16" s="100"/>
      <c r="B16" s="33" t="s">
        <v>52</v>
      </c>
      <c r="C16" s="34">
        <v>1543768.04</v>
      </c>
      <c r="D16" s="34">
        <v>969676.44</v>
      </c>
      <c r="E16" s="35">
        <v>0.62812299999999999</v>
      </c>
      <c r="F16" s="34">
        <v>900052.64</v>
      </c>
      <c r="G16" s="35">
        <v>0.58302299999999996</v>
      </c>
    </row>
    <row r="17" spans="1:7" ht="15.75" x14ac:dyDescent="0.25">
      <c r="A17" s="100"/>
      <c r="B17" s="33" t="s">
        <v>53</v>
      </c>
      <c r="C17" s="34">
        <v>818636.09</v>
      </c>
      <c r="D17" s="34">
        <v>320583.21999999997</v>
      </c>
      <c r="E17" s="35">
        <v>0.39160699999999998</v>
      </c>
      <c r="F17" s="34">
        <v>305218.21999999997</v>
      </c>
      <c r="G17" s="35">
        <v>0.37283699999999997</v>
      </c>
    </row>
    <row r="18" spans="1:7" ht="15.75" x14ac:dyDescent="0.25">
      <c r="A18" s="99">
        <v>4</v>
      </c>
      <c r="B18" s="36" t="s">
        <v>54</v>
      </c>
      <c r="C18" s="37">
        <v>55575107.43</v>
      </c>
      <c r="D18" s="37">
        <v>37121278.100000001</v>
      </c>
      <c r="E18" s="38">
        <v>0.66794799999999999</v>
      </c>
      <c r="F18" s="37">
        <v>26932466.739999998</v>
      </c>
      <c r="G18" s="38">
        <v>0.48461399999999999</v>
      </c>
    </row>
    <row r="19" spans="1:7" ht="15.75" x14ac:dyDescent="0.25">
      <c r="A19" s="100"/>
      <c r="B19" s="33" t="s">
        <v>55</v>
      </c>
      <c r="C19" s="34">
        <v>5305601.58</v>
      </c>
      <c r="D19" s="34">
        <v>3125481.78</v>
      </c>
      <c r="E19" s="35">
        <v>0.58909100000000003</v>
      </c>
      <c r="F19" s="34">
        <v>3125481.78</v>
      </c>
      <c r="G19" s="35">
        <v>0.58909100000000003</v>
      </c>
    </row>
    <row r="20" spans="1:7" ht="15.75" x14ac:dyDescent="0.25">
      <c r="A20" s="100"/>
      <c r="B20" s="33" t="s">
        <v>56</v>
      </c>
      <c r="C20" s="34">
        <v>2193578.5099999998</v>
      </c>
      <c r="D20" s="34">
        <v>1281596.02</v>
      </c>
      <c r="E20" s="35">
        <v>0.58424900000000002</v>
      </c>
      <c r="F20" s="34">
        <v>1206223.22</v>
      </c>
      <c r="G20" s="35">
        <v>0.54988800000000004</v>
      </c>
    </row>
    <row r="21" spans="1:7" ht="15.75" x14ac:dyDescent="0.25">
      <c r="A21" s="100"/>
      <c r="B21" s="33" t="s">
        <v>57</v>
      </c>
      <c r="C21" s="34">
        <v>4163426.4</v>
      </c>
      <c r="D21" s="34">
        <v>2157107.86</v>
      </c>
      <c r="E21" s="35">
        <v>0.51810900000000004</v>
      </c>
      <c r="F21" s="34">
        <v>2138001.46</v>
      </c>
      <c r="G21" s="35">
        <v>0.51351999999999998</v>
      </c>
    </row>
    <row r="22" spans="1:7" ht="15.75" x14ac:dyDescent="0.25">
      <c r="A22" s="100"/>
      <c r="B22" s="33" t="s">
        <v>58</v>
      </c>
      <c r="C22" s="34">
        <v>10036818.529999999</v>
      </c>
      <c r="D22" s="34">
        <v>5498747.5499999998</v>
      </c>
      <c r="E22" s="35">
        <v>0.54785799999999996</v>
      </c>
      <c r="F22" s="34">
        <v>5139660.28</v>
      </c>
      <c r="G22" s="35">
        <v>0.51208100000000001</v>
      </c>
    </row>
    <row r="23" spans="1:7" ht="15.75" x14ac:dyDescent="0.25">
      <c r="A23" s="100"/>
      <c r="B23" s="33" t="s">
        <v>59</v>
      </c>
      <c r="C23" s="34">
        <v>33371210.780000001</v>
      </c>
      <c r="D23" s="34">
        <v>24892977.690000001</v>
      </c>
      <c r="E23" s="35">
        <v>0.74594199999999999</v>
      </c>
      <c r="F23" s="34">
        <v>15169983.34</v>
      </c>
      <c r="G23" s="35">
        <v>0.45458300000000001</v>
      </c>
    </row>
    <row r="24" spans="1:7" ht="15.75" x14ac:dyDescent="0.25">
      <c r="A24" s="100"/>
      <c r="B24" s="33" t="s">
        <v>60</v>
      </c>
      <c r="C24" s="34">
        <v>467385.63</v>
      </c>
      <c r="D24" s="34">
        <v>158161.20000000001</v>
      </c>
      <c r="E24" s="35">
        <v>0.33839599999999997</v>
      </c>
      <c r="F24" s="34">
        <v>145910.66</v>
      </c>
      <c r="G24" s="35">
        <v>0.31218499999999999</v>
      </c>
    </row>
    <row r="25" spans="1:7" ht="15.75" x14ac:dyDescent="0.25">
      <c r="A25" s="100"/>
      <c r="B25" s="33" t="s">
        <v>61</v>
      </c>
      <c r="C25" s="34">
        <v>37086</v>
      </c>
      <c r="D25" s="34">
        <v>7206</v>
      </c>
      <c r="E25" s="35">
        <v>0.19430500000000001</v>
      </c>
      <c r="F25" s="34">
        <v>7206</v>
      </c>
      <c r="G25" s="35">
        <v>0.19430500000000001</v>
      </c>
    </row>
    <row r="26" spans="1:7" ht="15.75" x14ac:dyDescent="0.25">
      <c r="A26" s="99">
        <v>5</v>
      </c>
      <c r="B26" s="36" t="s">
        <v>62</v>
      </c>
      <c r="C26" s="37">
        <v>6549072.4000000004</v>
      </c>
      <c r="D26" s="37">
        <v>3152105.32</v>
      </c>
      <c r="E26" s="38">
        <v>0.48130600000000001</v>
      </c>
      <c r="F26" s="37">
        <v>3032934.18</v>
      </c>
      <c r="G26" s="38">
        <v>0.46310899999999999</v>
      </c>
    </row>
    <row r="27" spans="1:7" ht="15.75" x14ac:dyDescent="0.25">
      <c r="A27" s="100"/>
      <c r="B27" s="33" t="s">
        <v>63</v>
      </c>
      <c r="C27" s="34">
        <v>942854.61</v>
      </c>
      <c r="D27" s="34">
        <v>516820.76</v>
      </c>
      <c r="E27" s="35">
        <v>0.54814499999999999</v>
      </c>
      <c r="F27" s="34">
        <v>516820.76</v>
      </c>
      <c r="G27" s="35">
        <v>0.54814499999999999</v>
      </c>
    </row>
    <row r="28" spans="1:7" ht="15.75" x14ac:dyDescent="0.25">
      <c r="A28" s="100"/>
      <c r="B28" s="33" t="s">
        <v>64</v>
      </c>
      <c r="C28" s="34">
        <v>5606217.79</v>
      </c>
      <c r="D28" s="34">
        <v>2635284.56</v>
      </c>
      <c r="E28" s="35">
        <v>0.47006500000000001</v>
      </c>
      <c r="F28" s="34">
        <v>2516113.42</v>
      </c>
      <c r="G28" s="35">
        <v>0.44880799999999998</v>
      </c>
    </row>
    <row r="29" spans="1:7" ht="15.75" x14ac:dyDescent="0.25">
      <c r="A29" s="99">
        <v>6</v>
      </c>
      <c r="B29" s="36" t="s">
        <v>65</v>
      </c>
      <c r="C29" s="37">
        <v>47085437.43</v>
      </c>
      <c r="D29" s="37">
        <v>24895689.66</v>
      </c>
      <c r="E29" s="38">
        <v>0.52873400000000004</v>
      </c>
      <c r="F29" s="37">
        <v>20394026.559999999</v>
      </c>
      <c r="G29" s="38">
        <v>0.43312800000000001</v>
      </c>
    </row>
    <row r="30" spans="1:7" ht="15.75" x14ac:dyDescent="0.25">
      <c r="A30" s="100"/>
      <c r="B30" s="33" t="s">
        <v>66</v>
      </c>
      <c r="C30" s="34">
        <v>11580254.199999999</v>
      </c>
      <c r="D30" s="34">
        <v>7151355.4800000004</v>
      </c>
      <c r="E30" s="35">
        <v>0.61754699999999996</v>
      </c>
      <c r="F30" s="34">
        <v>6383253.4299999997</v>
      </c>
      <c r="G30" s="35">
        <v>0.55121900000000001</v>
      </c>
    </row>
    <row r="31" spans="1:7" ht="15.75" x14ac:dyDescent="0.25">
      <c r="A31" s="100"/>
      <c r="B31" s="33" t="s">
        <v>67</v>
      </c>
      <c r="C31" s="34">
        <v>5422007.4000000004</v>
      </c>
      <c r="D31" s="34">
        <v>3582071.76</v>
      </c>
      <c r="E31" s="35">
        <v>0.66065399999999996</v>
      </c>
      <c r="F31" s="34">
        <v>2811221.89</v>
      </c>
      <c r="G31" s="35">
        <v>0.51848399999999994</v>
      </c>
    </row>
    <row r="32" spans="1:7" ht="15.75" x14ac:dyDescent="0.25">
      <c r="A32" s="100"/>
      <c r="B32" s="33" t="s">
        <v>68</v>
      </c>
      <c r="C32" s="34">
        <v>7242548.9400000004</v>
      </c>
      <c r="D32" s="34">
        <v>4261053.83</v>
      </c>
      <c r="E32" s="35">
        <v>0.58833599999999997</v>
      </c>
      <c r="F32" s="34">
        <v>3703542.24</v>
      </c>
      <c r="G32" s="35">
        <v>0.51135900000000001</v>
      </c>
    </row>
    <row r="33" spans="1:7" ht="15.75" x14ac:dyDescent="0.25">
      <c r="A33" s="100"/>
      <c r="B33" s="33" t="s">
        <v>69</v>
      </c>
      <c r="C33" s="34">
        <v>8460575.0399999991</v>
      </c>
      <c r="D33" s="34">
        <v>4913614.91</v>
      </c>
      <c r="E33" s="35">
        <v>0.580766</v>
      </c>
      <c r="F33" s="34">
        <v>3713094.85</v>
      </c>
      <c r="G33" s="35">
        <v>0.43886999999999998</v>
      </c>
    </row>
    <row r="34" spans="1:7" ht="15.75" x14ac:dyDescent="0.25">
      <c r="A34" s="100"/>
      <c r="B34" s="33" t="s">
        <v>70</v>
      </c>
      <c r="C34" s="34">
        <v>4647813.45</v>
      </c>
      <c r="D34" s="34">
        <v>2228966.7200000002</v>
      </c>
      <c r="E34" s="35">
        <v>0.47957300000000003</v>
      </c>
      <c r="F34" s="34">
        <v>1692305.4</v>
      </c>
      <c r="G34" s="35">
        <v>0.36410799999999999</v>
      </c>
    </row>
    <row r="35" spans="1:7" ht="15.75" x14ac:dyDescent="0.25">
      <c r="A35" s="100"/>
      <c r="B35" s="33" t="s">
        <v>71</v>
      </c>
      <c r="C35" s="34">
        <v>1130748.68</v>
      </c>
      <c r="D35" s="34">
        <v>396573.22</v>
      </c>
      <c r="E35" s="35">
        <v>0.350717</v>
      </c>
      <c r="F35" s="34">
        <v>366993.22</v>
      </c>
      <c r="G35" s="35">
        <v>0.32455800000000001</v>
      </c>
    </row>
    <row r="36" spans="1:7" ht="15.75" x14ac:dyDescent="0.25">
      <c r="A36" s="100"/>
      <c r="B36" s="33" t="s">
        <v>72</v>
      </c>
      <c r="C36" s="34">
        <v>8601489.7200000007</v>
      </c>
      <c r="D36" s="34">
        <v>2362053.7400000002</v>
      </c>
      <c r="E36" s="35">
        <v>0.27461000000000002</v>
      </c>
      <c r="F36" s="34">
        <v>1723615.53</v>
      </c>
      <c r="G36" s="35">
        <v>0.20038600000000001</v>
      </c>
    </row>
    <row r="37" spans="1:7" ht="15.75" x14ac:dyDescent="0.25">
      <c r="A37" s="99">
        <v>7</v>
      </c>
      <c r="B37" s="36" t="s">
        <v>73</v>
      </c>
      <c r="C37" s="37">
        <v>136224560.03999999</v>
      </c>
      <c r="D37" s="37">
        <v>78648175.879999995</v>
      </c>
      <c r="E37" s="38">
        <v>0.57734200000000002</v>
      </c>
      <c r="F37" s="37">
        <v>58559335.68</v>
      </c>
      <c r="G37" s="38">
        <v>0.42987399999999998</v>
      </c>
    </row>
    <row r="38" spans="1:7" ht="15.75" x14ac:dyDescent="0.25">
      <c r="A38" s="100"/>
      <c r="B38" s="33" t="s">
        <v>74</v>
      </c>
      <c r="C38" s="34">
        <v>4425537.24</v>
      </c>
      <c r="D38" s="34">
        <v>2748596.74</v>
      </c>
      <c r="E38" s="35">
        <v>0.62107599999999996</v>
      </c>
      <c r="F38" s="34">
        <v>2726081.74</v>
      </c>
      <c r="G38" s="35">
        <v>0.61598900000000001</v>
      </c>
    </row>
    <row r="39" spans="1:7" ht="15.75" x14ac:dyDescent="0.25">
      <c r="A39" s="100"/>
      <c r="B39" s="33" t="s">
        <v>75</v>
      </c>
      <c r="C39" s="34">
        <v>25558366.460000001</v>
      </c>
      <c r="D39" s="34">
        <v>13468835.380000001</v>
      </c>
      <c r="E39" s="35">
        <v>0.52698299999999998</v>
      </c>
      <c r="F39" s="34">
        <v>13088395.029999999</v>
      </c>
      <c r="G39" s="35">
        <v>0.51209800000000005</v>
      </c>
    </row>
    <row r="40" spans="1:7" ht="15.75" x14ac:dyDescent="0.25">
      <c r="A40" s="100"/>
      <c r="B40" s="33" t="s">
        <v>76</v>
      </c>
      <c r="C40" s="34">
        <v>86280698.170000002</v>
      </c>
      <c r="D40" s="34">
        <v>52144500.219999999</v>
      </c>
      <c r="E40" s="35">
        <v>0.60435899999999998</v>
      </c>
      <c r="F40" s="34">
        <v>35138009.049999997</v>
      </c>
      <c r="G40" s="35">
        <v>0.407252</v>
      </c>
    </row>
    <row r="41" spans="1:7" ht="15.75" x14ac:dyDescent="0.25">
      <c r="A41" s="100"/>
      <c r="B41" s="33" t="s">
        <v>77</v>
      </c>
      <c r="C41" s="34">
        <v>19959958.170000002</v>
      </c>
      <c r="D41" s="34">
        <v>10286243.539999999</v>
      </c>
      <c r="E41" s="35">
        <v>0.51534400000000002</v>
      </c>
      <c r="F41" s="34">
        <v>7606849.8600000003</v>
      </c>
      <c r="G41" s="35">
        <v>0.381106</v>
      </c>
    </row>
    <row r="42" spans="1:7" ht="15.75" x14ac:dyDescent="0.25">
      <c r="A42" s="99">
        <v>8</v>
      </c>
      <c r="B42" s="36" t="s">
        <v>78</v>
      </c>
      <c r="C42" s="37">
        <v>43057726.880000003</v>
      </c>
      <c r="D42" s="37">
        <v>19577353.859999999</v>
      </c>
      <c r="E42" s="38">
        <v>0.454677</v>
      </c>
      <c r="F42" s="37">
        <v>17351560.609999999</v>
      </c>
      <c r="G42" s="38">
        <v>0.40298400000000001</v>
      </c>
    </row>
    <row r="43" spans="1:7" ht="15.75" x14ac:dyDescent="0.25">
      <c r="A43" s="100"/>
      <c r="B43" s="33" t="s">
        <v>79</v>
      </c>
      <c r="C43" s="34">
        <v>7449963.7300000004</v>
      </c>
      <c r="D43" s="34">
        <v>4258765.95</v>
      </c>
      <c r="E43" s="35">
        <v>0.57164899999999996</v>
      </c>
      <c r="F43" s="34">
        <v>3969315.28</v>
      </c>
      <c r="G43" s="35">
        <v>0.53279699999999997</v>
      </c>
    </row>
    <row r="44" spans="1:7" ht="15.75" x14ac:dyDescent="0.25">
      <c r="A44" s="100"/>
      <c r="B44" s="33" t="s">
        <v>80</v>
      </c>
      <c r="C44" s="34">
        <v>10782632.550000001</v>
      </c>
      <c r="D44" s="34">
        <v>5888736.2400000002</v>
      </c>
      <c r="E44" s="35">
        <v>0.54613199999999995</v>
      </c>
      <c r="F44" s="34">
        <v>5089178.96</v>
      </c>
      <c r="G44" s="35">
        <v>0.47197899999999998</v>
      </c>
    </row>
    <row r="45" spans="1:7" ht="15.75" x14ac:dyDescent="0.25">
      <c r="A45" s="100"/>
      <c r="B45" s="33" t="s">
        <v>81</v>
      </c>
      <c r="C45" s="34">
        <v>5046712.96</v>
      </c>
      <c r="D45" s="34">
        <v>2418114.7200000002</v>
      </c>
      <c r="E45" s="35">
        <v>0.47914600000000002</v>
      </c>
      <c r="F45" s="34">
        <v>2090464.4</v>
      </c>
      <c r="G45" s="35">
        <v>0.41422300000000001</v>
      </c>
    </row>
    <row r="46" spans="1:7" ht="15.75" x14ac:dyDescent="0.25">
      <c r="A46" s="100"/>
      <c r="B46" s="33" t="s">
        <v>82</v>
      </c>
      <c r="C46" s="34">
        <v>13436280.01</v>
      </c>
      <c r="D46" s="34">
        <v>5724596.4500000002</v>
      </c>
      <c r="E46" s="35">
        <v>0.42605500000000002</v>
      </c>
      <c r="F46" s="34">
        <v>5004217.34</v>
      </c>
      <c r="G46" s="35">
        <v>0.37244100000000002</v>
      </c>
    </row>
    <row r="47" spans="1:7" ht="15.75" x14ac:dyDescent="0.25">
      <c r="A47" s="100"/>
      <c r="B47" s="33" t="s">
        <v>83</v>
      </c>
      <c r="C47" s="34">
        <v>6342137.6299999999</v>
      </c>
      <c r="D47" s="34">
        <v>1287140.5</v>
      </c>
      <c r="E47" s="35">
        <v>0.20295099999999999</v>
      </c>
      <c r="F47" s="34">
        <v>1198384.6299999999</v>
      </c>
      <c r="G47" s="35">
        <v>0.18895600000000001</v>
      </c>
    </row>
    <row r="48" spans="1:7" ht="15.75" x14ac:dyDescent="0.25">
      <c r="A48" s="99">
        <v>9</v>
      </c>
      <c r="B48" s="36" t="s">
        <v>84</v>
      </c>
      <c r="C48" s="37">
        <v>53599961.539999999</v>
      </c>
      <c r="D48" s="37">
        <v>24288256.52</v>
      </c>
      <c r="E48" s="38">
        <v>0.45313900000000001</v>
      </c>
      <c r="F48" s="37">
        <v>20970285.07</v>
      </c>
      <c r="G48" s="38">
        <v>0.391237</v>
      </c>
    </row>
    <row r="49" spans="1:7" ht="15.75" x14ac:dyDescent="0.25">
      <c r="A49" s="100"/>
      <c r="B49" s="33" t="s">
        <v>85</v>
      </c>
      <c r="C49" s="34">
        <v>2700547.21</v>
      </c>
      <c r="D49" s="34">
        <v>1653130.7</v>
      </c>
      <c r="E49" s="35">
        <v>0.612147</v>
      </c>
      <c r="F49" s="34">
        <v>1513700.55</v>
      </c>
      <c r="G49" s="35">
        <v>0.56051600000000001</v>
      </c>
    </row>
    <row r="50" spans="1:7" ht="15.75" x14ac:dyDescent="0.25">
      <c r="A50" s="100"/>
      <c r="B50" s="33" t="s">
        <v>86</v>
      </c>
      <c r="C50" s="34">
        <v>1888485.83</v>
      </c>
      <c r="D50" s="34">
        <v>988262.04</v>
      </c>
      <c r="E50" s="35">
        <v>0.52330900000000002</v>
      </c>
      <c r="F50" s="34">
        <v>902099.61</v>
      </c>
      <c r="G50" s="35">
        <v>0.477684</v>
      </c>
    </row>
    <row r="51" spans="1:7" ht="15.75" x14ac:dyDescent="0.25">
      <c r="A51" s="100"/>
      <c r="B51" s="33" t="s">
        <v>87</v>
      </c>
      <c r="C51" s="34">
        <v>3033464.7</v>
      </c>
      <c r="D51" s="34">
        <v>1429735.27</v>
      </c>
      <c r="E51" s="35">
        <v>0.47132099999999999</v>
      </c>
      <c r="F51" s="34">
        <v>1308199.8899999999</v>
      </c>
      <c r="G51" s="35">
        <v>0.43125599999999997</v>
      </c>
    </row>
    <row r="52" spans="1:7" ht="15.75" x14ac:dyDescent="0.25">
      <c r="A52" s="100"/>
      <c r="B52" s="33" t="s">
        <v>88</v>
      </c>
      <c r="C52" s="34">
        <v>1800043.28</v>
      </c>
      <c r="D52" s="34">
        <v>910699.31</v>
      </c>
      <c r="E52" s="35">
        <v>0.50593200000000005</v>
      </c>
      <c r="F52" s="34">
        <v>758495.5</v>
      </c>
      <c r="G52" s="35">
        <v>0.42137599999999997</v>
      </c>
    </row>
    <row r="53" spans="1:7" ht="15.75" x14ac:dyDescent="0.25">
      <c r="A53" s="100"/>
      <c r="B53" s="33" t="s">
        <v>89</v>
      </c>
      <c r="C53" s="34">
        <v>2341404.4900000002</v>
      </c>
      <c r="D53" s="34">
        <v>1065194.17</v>
      </c>
      <c r="E53" s="35">
        <v>0.45493800000000001</v>
      </c>
      <c r="F53" s="34">
        <v>985640.61</v>
      </c>
      <c r="G53" s="35">
        <v>0.42096099999999997</v>
      </c>
    </row>
    <row r="54" spans="1:7" ht="15.75" x14ac:dyDescent="0.25">
      <c r="A54" s="100"/>
      <c r="B54" s="33" t="s">
        <v>90</v>
      </c>
      <c r="C54" s="34">
        <v>5409858.7400000002</v>
      </c>
      <c r="D54" s="34">
        <v>2774692.84</v>
      </c>
      <c r="E54" s="35">
        <v>0.51289600000000002</v>
      </c>
      <c r="F54" s="34">
        <v>2267966.23</v>
      </c>
      <c r="G54" s="35">
        <v>0.41922799999999999</v>
      </c>
    </row>
    <row r="55" spans="1:7" ht="15.75" x14ac:dyDescent="0.25">
      <c r="A55" s="100"/>
      <c r="B55" s="33" t="s">
        <v>91</v>
      </c>
      <c r="C55" s="34">
        <v>4194450.32</v>
      </c>
      <c r="D55" s="34">
        <v>1976327.87</v>
      </c>
      <c r="E55" s="35">
        <v>0.47117700000000001</v>
      </c>
      <c r="F55" s="34">
        <v>1684070.55</v>
      </c>
      <c r="G55" s="35">
        <v>0.40150000000000002</v>
      </c>
    </row>
    <row r="56" spans="1:7" ht="15.75" x14ac:dyDescent="0.25">
      <c r="A56" s="100"/>
      <c r="B56" s="33" t="s">
        <v>92</v>
      </c>
      <c r="C56" s="34">
        <v>26043294.07</v>
      </c>
      <c r="D56" s="34">
        <v>10710779.82</v>
      </c>
      <c r="E56" s="35">
        <v>0.41126800000000002</v>
      </c>
      <c r="F56" s="34">
        <v>9361000.0399999991</v>
      </c>
      <c r="G56" s="35">
        <v>0.35943999999999998</v>
      </c>
    </row>
    <row r="57" spans="1:7" ht="15.75" x14ac:dyDescent="0.25">
      <c r="A57" s="100"/>
      <c r="B57" s="33" t="s">
        <v>93</v>
      </c>
      <c r="C57" s="34">
        <v>2936944.65</v>
      </c>
      <c r="D57" s="34">
        <v>1342771.23</v>
      </c>
      <c r="E57" s="35">
        <v>0.4572</v>
      </c>
      <c r="F57" s="34">
        <v>1051130.92</v>
      </c>
      <c r="G57" s="35">
        <v>0.35789900000000002</v>
      </c>
    </row>
    <row r="58" spans="1:7" ht="15.75" x14ac:dyDescent="0.25">
      <c r="A58" s="100"/>
      <c r="B58" s="33" t="s">
        <v>94</v>
      </c>
      <c r="C58" s="34">
        <v>3071468.25</v>
      </c>
      <c r="D58" s="34">
        <v>1374954.71</v>
      </c>
      <c r="E58" s="35">
        <v>0.447654</v>
      </c>
      <c r="F58" s="34">
        <v>1076272.6100000001</v>
      </c>
      <c r="G58" s="35">
        <v>0.35041</v>
      </c>
    </row>
    <row r="59" spans="1:7" ht="15.75" x14ac:dyDescent="0.25">
      <c r="A59" s="100"/>
      <c r="B59" s="33" t="s">
        <v>95</v>
      </c>
      <c r="C59" s="34">
        <v>180000</v>
      </c>
      <c r="D59" s="34">
        <v>61708.56</v>
      </c>
      <c r="E59" s="35">
        <v>0.34282499999999999</v>
      </c>
      <c r="F59" s="34">
        <v>61708.56</v>
      </c>
      <c r="G59" s="35">
        <v>0.34282499999999999</v>
      </c>
    </row>
    <row r="60" spans="1:7" ht="15.75" x14ac:dyDescent="0.25">
      <c r="A60" s="99">
        <v>10</v>
      </c>
      <c r="B60" s="36" t="s">
        <v>96</v>
      </c>
      <c r="C60" s="63">
        <f>C61+C62+C63</f>
        <v>28813075.710000001</v>
      </c>
      <c r="D60" s="63">
        <v>12091328.970000001</v>
      </c>
      <c r="E60" s="64">
        <f>D60/C60</f>
        <v>0.41964728416007069</v>
      </c>
      <c r="F60" s="63">
        <v>10841160.92</v>
      </c>
      <c r="G60" s="64">
        <f>F60/C60</f>
        <v>0.37625837064792828</v>
      </c>
    </row>
    <row r="61" spans="1:7" ht="15.75" x14ac:dyDescent="0.25">
      <c r="A61" s="100"/>
      <c r="B61" s="33" t="s">
        <v>97</v>
      </c>
      <c r="C61" s="34">
        <v>6904614.5999999996</v>
      </c>
      <c r="D61" s="34">
        <v>4370836.8499999996</v>
      </c>
      <c r="E61" s="35">
        <v>0.63303100000000001</v>
      </c>
      <c r="F61" s="34">
        <v>3543460.45</v>
      </c>
      <c r="G61" s="35">
        <v>0.51320200000000005</v>
      </c>
    </row>
    <row r="62" spans="1:7" ht="15.75" x14ac:dyDescent="0.25">
      <c r="A62" s="100"/>
      <c r="B62" s="33" t="s">
        <v>98</v>
      </c>
      <c r="C62" s="44">
        <f>4843114.61</f>
        <v>4843114.6100000003</v>
      </c>
      <c r="D62" s="34">
        <v>2517039.9300000002</v>
      </c>
      <c r="E62" s="45">
        <f>D62/C62</f>
        <v>0.51971512811256804</v>
      </c>
      <c r="F62" s="43">
        <v>2456089.9300000002</v>
      </c>
      <c r="G62" s="45">
        <f>F62/C62</f>
        <v>0.50713025145609758</v>
      </c>
    </row>
    <row r="63" spans="1:7" ht="15.75" x14ac:dyDescent="0.25">
      <c r="A63" s="100"/>
      <c r="B63" s="33" t="s">
        <v>99</v>
      </c>
      <c r="C63" s="44">
        <f>16845346.5+220000</f>
        <v>17065346.5</v>
      </c>
      <c r="D63" s="44">
        <v>5203452.1900000004</v>
      </c>
      <c r="E63" s="46">
        <f>D63/C63</f>
        <v>0.30491336287839221</v>
      </c>
      <c r="F63" s="44">
        <v>4841610.54</v>
      </c>
      <c r="G63" s="46">
        <f>F63/C63</f>
        <v>0.28371006354895872</v>
      </c>
    </row>
    <row r="64" spans="1:7" ht="15.75" x14ac:dyDescent="0.25">
      <c r="A64" s="99">
        <v>11</v>
      </c>
      <c r="B64" s="36" t="s">
        <v>100</v>
      </c>
      <c r="C64" s="37">
        <v>607144831.94000006</v>
      </c>
      <c r="D64" s="37">
        <v>320404480.08999997</v>
      </c>
      <c r="E64" s="38">
        <v>0.52772300000000005</v>
      </c>
      <c r="F64" s="37">
        <v>213778916.38</v>
      </c>
      <c r="G64" s="38">
        <v>0.352105</v>
      </c>
    </row>
    <row r="65" spans="1:7" ht="15.75" x14ac:dyDescent="0.25">
      <c r="A65" s="100"/>
      <c r="B65" s="33" t="s">
        <v>101</v>
      </c>
      <c r="C65" s="34">
        <v>116813750.62</v>
      </c>
      <c r="D65" s="34">
        <v>69283916.950000003</v>
      </c>
      <c r="E65" s="35">
        <v>0.59311400000000003</v>
      </c>
      <c r="F65" s="34">
        <v>60442028.850000001</v>
      </c>
      <c r="G65" s="35">
        <v>0.51742200000000005</v>
      </c>
    </row>
    <row r="66" spans="1:7" ht="15.75" x14ac:dyDescent="0.25">
      <c r="A66" s="100"/>
      <c r="B66" s="33" t="s">
        <v>102</v>
      </c>
      <c r="C66" s="34">
        <v>63749401.240000002</v>
      </c>
      <c r="D66" s="34">
        <v>36960390.259999998</v>
      </c>
      <c r="E66" s="35">
        <v>0.57977599999999996</v>
      </c>
      <c r="F66" s="34">
        <v>30572145.949999999</v>
      </c>
      <c r="G66" s="35">
        <v>0.47956799999999999</v>
      </c>
    </row>
    <row r="67" spans="1:7" ht="15.75" x14ac:dyDescent="0.25">
      <c r="A67" s="100"/>
      <c r="B67" s="33" t="s">
        <v>103</v>
      </c>
      <c r="C67" s="34">
        <v>99806502.819999993</v>
      </c>
      <c r="D67" s="34">
        <v>61819256.219999999</v>
      </c>
      <c r="E67" s="35">
        <v>0.61939100000000002</v>
      </c>
      <c r="F67" s="34">
        <v>38830880.609999999</v>
      </c>
      <c r="G67" s="35">
        <v>0.38906200000000002</v>
      </c>
    </row>
    <row r="68" spans="1:7" ht="15.75" x14ac:dyDescent="0.25">
      <c r="A68" s="100"/>
      <c r="B68" s="33" t="s">
        <v>104</v>
      </c>
      <c r="C68" s="34">
        <v>261457686.19999999</v>
      </c>
      <c r="D68" s="34">
        <v>111206533.23999999</v>
      </c>
      <c r="E68" s="35">
        <v>0.42533300000000002</v>
      </c>
      <c r="F68" s="34">
        <v>72602773.129999995</v>
      </c>
      <c r="G68" s="35">
        <v>0.27768500000000002</v>
      </c>
    </row>
    <row r="69" spans="1:7" ht="15.75" x14ac:dyDescent="0.25">
      <c r="A69" s="100"/>
      <c r="B69" s="33" t="s">
        <v>105</v>
      </c>
      <c r="C69" s="34">
        <v>65317491.060000002</v>
      </c>
      <c r="D69" s="34">
        <v>41134383.420000002</v>
      </c>
      <c r="E69" s="35">
        <v>0.62976100000000002</v>
      </c>
      <c r="F69" s="34">
        <v>11331087.84</v>
      </c>
      <c r="G69" s="35">
        <v>0.17347699999999999</v>
      </c>
    </row>
    <row r="70" spans="1:7" ht="15.75" x14ac:dyDescent="0.25">
      <c r="A70" s="99">
        <v>12</v>
      </c>
      <c r="B70" s="36" t="s">
        <v>106</v>
      </c>
      <c r="C70" s="37">
        <v>49562616.969999999</v>
      </c>
      <c r="D70" s="37">
        <v>22612382.219999999</v>
      </c>
      <c r="E70" s="38">
        <v>0.45623900000000001</v>
      </c>
      <c r="F70" s="37">
        <v>16162173.98</v>
      </c>
      <c r="G70" s="38">
        <v>0.326096</v>
      </c>
    </row>
    <row r="71" spans="1:7" ht="15.75" x14ac:dyDescent="0.25">
      <c r="A71" s="100"/>
      <c r="B71" s="33" t="s">
        <v>107</v>
      </c>
      <c r="C71" s="34">
        <v>1149458.57</v>
      </c>
      <c r="D71" s="34">
        <v>655331.17000000004</v>
      </c>
      <c r="E71" s="35">
        <v>0.57012200000000002</v>
      </c>
      <c r="F71" s="34">
        <v>603591.88</v>
      </c>
      <c r="G71" s="35">
        <v>0.52510999999999997</v>
      </c>
    </row>
    <row r="72" spans="1:7" ht="15.75" x14ac:dyDescent="0.25">
      <c r="A72" s="100"/>
      <c r="B72" s="33" t="s">
        <v>108</v>
      </c>
      <c r="C72" s="34">
        <v>8458865.6300000008</v>
      </c>
      <c r="D72" s="34">
        <v>4209667.57</v>
      </c>
      <c r="E72" s="35">
        <v>0.49766300000000002</v>
      </c>
      <c r="F72" s="34">
        <v>4031524.81</v>
      </c>
      <c r="G72" s="35">
        <v>0.476603</v>
      </c>
    </row>
    <row r="73" spans="1:7" ht="15.75" x14ac:dyDescent="0.25">
      <c r="A73" s="100"/>
      <c r="B73" s="33" t="s">
        <v>109</v>
      </c>
      <c r="C73" s="34">
        <v>20207807.710000001</v>
      </c>
      <c r="D73" s="34">
        <v>12623001.17</v>
      </c>
      <c r="E73" s="35">
        <v>0.62465999999999999</v>
      </c>
      <c r="F73" s="34">
        <v>7623005.3099999996</v>
      </c>
      <c r="G73" s="35">
        <v>0.37723099999999998</v>
      </c>
    </row>
    <row r="74" spans="1:7" ht="15.75" x14ac:dyDescent="0.25">
      <c r="A74" s="100"/>
      <c r="B74" s="33" t="s">
        <v>110</v>
      </c>
      <c r="C74" s="34">
        <v>19746485.059999999</v>
      </c>
      <c r="D74" s="34">
        <v>5124382.3099999996</v>
      </c>
      <c r="E74" s="35">
        <v>0.25950899999999999</v>
      </c>
      <c r="F74" s="34">
        <v>3904051.98</v>
      </c>
      <c r="G74" s="35">
        <v>0.197709</v>
      </c>
    </row>
    <row r="75" spans="1:7" ht="15.75" x14ac:dyDescent="0.25">
      <c r="A75" s="99">
        <v>13</v>
      </c>
      <c r="B75" s="36" t="s">
        <v>111</v>
      </c>
      <c r="C75" s="37">
        <v>76350978.459999993</v>
      </c>
      <c r="D75" s="37">
        <v>44045640.240000002</v>
      </c>
      <c r="E75" s="38">
        <v>0.57688399999999995</v>
      </c>
      <c r="F75" s="37">
        <v>24074048.899999999</v>
      </c>
      <c r="G75" s="38">
        <v>0.31530799999999998</v>
      </c>
    </row>
    <row r="76" spans="1:7" ht="15.75" x14ac:dyDescent="0.25">
      <c r="A76" s="100"/>
      <c r="B76" s="33" t="s">
        <v>112</v>
      </c>
      <c r="C76" s="34">
        <v>7899260.8300000001</v>
      </c>
      <c r="D76" s="34">
        <v>5454079.2000000002</v>
      </c>
      <c r="E76" s="35">
        <v>0.69045400000000001</v>
      </c>
      <c r="F76" s="34">
        <v>3422966.69</v>
      </c>
      <c r="G76" s="35">
        <v>0.43332700000000002</v>
      </c>
    </row>
    <row r="77" spans="1:7" ht="15.75" x14ac:dyDescent="0.25">
      <c r="A77" s="100"/>
      <c r="B77" s="33" t="s">
        <v>113</v>
      </c>
      <c r="C77" s="34">
        <v>7401990.5999999996</v>
      </c>
      <c r="D77" s="34">
        <v>4186888.18</v>
      </c>
      <c r="E77" s="35">
        <v>0.56564400000000004</v>
      </c>
      <c r="F77" s="34">
        <v>2961131.03</v>
      </c>
      <c r="G77" s="35">
        <v>0.40004499999999998</v>
      </c>
    </row>
    <row r="78" spans="1:7" ht="15.75" x14ac:dyDescent="0.25">
      <c r="A78" s="100"/>
      <c r="B78" s="33" t="s">
        <v>114</v>
      </c>
      <c r="C78" s="34">
        <v>7968673.7199999997</v>
      </c>
      <c r="D78" s="34">
        <v>4793707.4800000004</v>
      </c>
      <c r="E78" s="35">
        <v>0.60156900000000002</v>
      </c>
      <c r="F78" s="34">
        <v>3019709.46</v>
      </c>
      <c r="G78" s="35">
        <v>0.37894800000000001</v>
      </c>
    </row>
    <row r="79" spans="1:7" ht="15.75" x14ac:dyDescent="0.25">
      <c r="A79" s="100"/>
      <c r="B79" s="33" t="s">
        <v>115</v>
      </c>
      <c r="C79" s="34">
        <v>7363576.2400000002</v>
      </c>
      <c r="D79" s="34">
        <v>5145217.8</v>
      </c>
      <c r="E79" s="35">
        <v>0.698739</v>
      </c>
      <c r="F79" s="34">
        <v>2689532.8</v>
      </c>
      <c r="G79" s="35">
        <v>0.36524800000000002</v>
      </c>
    </row>
    <row r="80" spans="1:7" ht="15.75" x14ac:dyDescent="0.25">
      <c r="A80" s="100"/>
      <c r="B80" s="33" t="s">
        <v>116</v>
      </c>
      <c r="C80" s="34">
        <v>6357527.6399999997</v>
      </c>
      <c r="D80" s="34">
        <v>2946860.72</v>
      </c>
      <c r="E80" s="35">
        <v>0.46352300000000002</v>
      </c>
      <c r="F80" s="34">
        <v>2293294.73</v>
      </c>
      <c r="G80" s="35">
        <v>0.36072100000000001</v>
      </c>
    </row>
    <row r="81" spans="1:7" ht="15.75" x14ac:dyDescent="0.25">
      <c r="A81" s="100"/>
      <c r="B81" s="33" t="s">
        <v>117</v>
      </c>
      <c r="C81" s="34">
        <v>8844952.5700000003</v>
      </c>
      <c r="D81" s="34">
        <v>4721002.0199999996</v>
      </c>
      <c r="E81" s="35">
        <v>0.53375099999999998</v>
      </c>
      <c r="F81" s="34">
        <v>2913452.04</v>
      </c>
      <c r="G81" s="35">
        <v>0.32939099999999999</v>
      </c>
    </row>
    <row r="82" spans="1:7" ht="15.75" x14ac:dyDescent="0.25">
      <c r="A82" s="100"/>
      <c r="B82" s="33" t="s">
        <v>118</v>
      </c>
      <c r="C82" s="34">
        <v>9147534.5299999993</v>
      </c>
      <c r="D82" s="34">
        <v>4373304.67</v>
      </c>
      <c r="E82" s="35">
        <v>0.47808600000000001</v>
      </c>
      <c r="F82" s="34">
        <v>3002211.17</v>
      </c>
      <c r="G82" s="35">
        <v>0.32819900000000002</v>
      </c>
    </row>
    <row r="83" spans="1:7" ht="15.75" x14ac:dyDescent="0.25">
      <c r="A83" s="100"/>
      <c r="B83" s="33" t="s">
        <v>119</v>
      </c>
      <c r="C83" s="34">
        <v>2062218.14</v>
      </c>
      <c r="D83" s="34">
        <v>735108.42</v>
      </c>
      <c r="E83" s="35">
        <v>0.35646499999999998</v>
      </c>
      <c r="F83" s="34">
        <v>665082.59</v>
      </c>
      <c r="G83" s="35">
        <v>0.32250800000000002</v>
      </c>
    </row>
    <row r="84" spans="1:7" ht="15.75" x14ac:dyDescent="0.25">
      <c r="A84" s="100"/>
      <c r="B84" s="33" t="s">
        <v>120</v>
      </c>
      <c r="C84" s="34">
        <v>6754959.6600000001</v>
      </c>
      <c r="D84" s="34">
        <v>3175370</v>
      </c>
      <c r="E84" s="35">
        <v>0.47008</v>
      </c>
      <c r="F84" s="34">
        <v>2114308.6</v>
      </c>
      <c r="G84" s="35">
        <v>0.31300099999999997</v>
      </c>
    </row>
    <row r="85" spans="1:7" ht="15.75" x14ac:dyDescent="0.25">
      <c r="A85" s="100"/>
      <c r="B85" s="33" t="s">
        <v>163</v>
      </c>
      <c r="C85" s="34">
        <v>963476.46</v>
      </c>
      <c r="D85" s="34">
        <v>221521.05</v>
      </c>
      <c r="E85" s="35">
        <v>0.22991800000000001</v>
      </c>
      <c r="F85" s="34">
        <v>212873.66</v>
      </c>
      <c r="G85" s="35">
        <v>0.220943</v>
      </c>
    </row>
    <row r="86" spans="1:7" ht="15.75" x14ac:dyDescent="0.25">
      <c r="A86" s="100"/>
      <c r="B86" s="33" t="s">
        <v>121</v>
      </c>
      <c r="C86" s="34">
        <v>11586808.07</v>
      </c>
      <c r="D86" s="34">
        <v>8292580.7000000002</v>
      </c>
      <c r="E86" s="35">
        <v>0.71569199999999999</v>
      </c>
      <c r="F86" s="34">
        <v>779486.13</v>
      </c>
      <c r="G86" s="35">
        <v>6.7274E-2</v>
      </c>
    </row>
    <row r="87" spans="1:7" ht="15.75" x14ac:dyDescent="0.25">
      <c r="A87" s="99">
        <v>14</v>
      </c>
      <c r="B87" s="36" t="s">
        <v>122</v>
      </c>
      <c r="C87" s="37">
        <v>12342287.220000001</v>
      </c>
      <c r="D87" s="37">
        <v>4165953.8</v>
      </c>
      <c r="E87" s="38">
        <v>0.33753499999999997</v>
      </c>
      <c r="F87" s="37">
        <v>3373303.26</v>
      </c>
      <c r="G87" s="38">
        <v>0.27331299999999997</v>
      </c>
    </row>
    <row r="88" spans="1:7" ht="15.75" x14ac:dyDescent="0.25">
      <c r="A88" s="100"/>
      <c r="B88" s="33" t="s">
        <v>123</v>
      </c>
      <c r="C88" s="34">
        <v>12342287.220000001</v>
      </c>
      <c r="D88" s="34">
        <v>4165953.8</v>
      </c>
      <c r="E88" s="35">
        <v>0.33753499999999997</v>
      </c>
      <c r="F88" s="34">
        <v>3373303.26</v>
      </c>
      <c r="G88" s="35">
        <v>0.27331299999999997</v>
      </c>
    </row>
    <row r="89" spans="1:7" ht="15.75" x14ac:dyDescent="0.25">
      <c r="A89" s="99">
        <v>15</v>
      </c>
      <c r="B89" s="36" t="s">
        <v>124</v>
      </c>
      <c r="C89" s="37">
        <v>6025679.4100000001</v>
      </c>
      <c r="D89" s="37">
        <v>3488158.95</v>
      </c>
      <c r="E89" s="38">
        <v>0.57888200000000001</v>
      </c>
      <c r="F89" s="37">
        <v>1131863.8500000001</v>
      </c>
      <c r="G89" s="38">
        <v>0.18784000000000001</v>
      </c>
    </row>
    <row r="90" spans="1:7" ht="15.75" x14ac:dyDescent="0.25">
      <c r="A90" s="100"/>
      <c r="B90" s="33" t="s">
        <v>125</v>
      </c>
      <c r="C90" s="34">
        <v>6025679.4100000001</v>
      </c>
      <c r="D90" s="34">
        <v>3488158.95</v>
      </c>
      <c r="E90" s="35">
        <v>0.57888200000000001</v>
      </c>
      <c r="F90" s="34">
        <v>1131863.8500000001</v>
      </c>
      <c r="G90" s="35">
        <v>0.18784000000000001</v>
      </c>
    </row>
    <row r="91" spans="1:7" x14ac:dyDescent="0.25">
      <c r="A91" s="101" t="s">
        <v>126</v>
      </c>
      <c r="B91" s="102"/>
      <c r="C91" s="48">
        <f>SUM(C6+C9+C15+C18+C26+C29+C37+C42+C48+C60+C64+C70+C75+C87+C89)</f>
        <v>1615840286.8500001</v>
      </c>
      <c r="D91" s="48">
        <f>SUM(D6+D9+D15+D18+D26+D29+D37+D42+D48+D60+D64+D70+D75+D87+D89)</f>
        <v>945597928.16000009</v>
      </c>
      <c r="E91" s="47">
        <f>D91/C91</f>
        <v>0.58520506999079469</v>
      </c>
      <c r="F91" s="48">
        <f>SUM(F6+F9+F15+F18+F26+F29+F37+F42+F48+F60+F64+F70+F75+F87+F89)</f>
        <v>702010760.60000014</v>
      </c>
      <c r="G91" s="47">
        <f>F91/C91</f>
        <v>0.43445553766241035</v>
      </c>
    </row>
    <row r="92" spans="1:7" ht="6.95" customHeight="1" x14ac:dyDescent="0.25"/>
    <row r="93" spans="1:7" ht="6.95" customHeight="1" x14ac:dyDescent="0.25"/>
    <row r="94" spans="1:7" x14ac:dyDescent="0.25"/>
    <row r="95" spans="1:7" ht="15.75" x14ac:dyDescent="0.25">
      <c r="A95" s="41"/>
      <c r="B95" s="41"/>
      <c r="C95" s="41"/>
      <c r="D95" s="41"/>
      <c r="E95" s="41"/>
      <c r="F95" s="41"/>
      <c r="G95" s="41"/>
    </row>
    <row r="96" spans="1:7" x14ac:dyDescent="0.25">
      <c r="A96" s="103"/>
      <c r="B96" s="97"/>
      <c r="C96" s="97"/>
      <c r="D96" s="97"/>
      <c r="E96" s="97"/>
      <c r="F96" s="97"/>
      <c r="G96" s="97"/>
    </row>
    <row r="97" spans="1:7" ht="15.75" x14ac:dyDescent="0.25">
      <c r="A97" s="98" t="s">
        <v>127</v>
      </c>
      <c r="B97" s="104"/>
      <c r="C97" s="104"/>
      <c r="D97" s="104"/>
      <c r="E97" s="104"/>
      <c r="F97" s="104"/>
      <c r="G97" s="104"/>
    </row>
    <row r="98" spans="1:7" ht="15.75" x14ac:dyDescent="0.25">
      <c r="A98" s="98" t="s">
        <v>38</v>
      </c>
      <c r="B98" s="104"/>
      <c r="C98" s="104"/>
      <c r="D98" s="104"/>
      <c r="E98" s="104"/>
      <c r="F98" s="104"/>
      <c r="G98" s="104"/>
    </row>
    <row r="99" spans="1:7" ht="38.25" x14ac:dyDescent="0.25">
      <c r="A99" s="32" t="s">
        <v>128</v>
      </c>
      <c r="B99" s="32" t="s">
        <v>129</v>
      </c>
      <c r="C99" s="31" t="s">
        <v>18</v>
      </c>
      <c r="D99" s="31" t="s">
        <v>19</v>
      </c>
      <c r="E99" s="31" t="s">
        <v>41</v>
      </c>
      <c r="F99" s="31" t="s">
        <v>21</v>
      </c>
      <c r="G99" s="31" t="s">
        <v>42</v>
      </c>
    </row>
    <row r="100" spans="1:7" ht="15.75" x14ac:dyDescent="0.25">
      <c r="A100" s="42">
        <v>1</v>
      </c>
      <c r="B100" s="33" t="s">
        <v>43</v>
      </c>
      <c r="C100" s="34">
        <v>181079990.62</v>
      </c>
      <c r="D100" s="34">
        <v>125705854.91</v>
      </c>
      <c r="E100" s="35">
        <v>0.69420099999999996</v>
      </c>
      <c r="F100" s="34">
        <v>113916027.73999999</v>
      </c>
      <c r="G100" s="35">
        <v>0.62909199999999998</v>
      </c>
    </row>
    <row r="101" spans="1:7" ht="15.75" x14ac:dyDescent="0.25">
      <c r="A101" s="42">
        <v>2</v>
      </c>
      <c r="B101" s="33" t="s">
        <v>45</v>
      </c>
      <c r="C101" s="34">
        <v>310066556.67000002</v>
      </c>
      <c r="D101" s="34">
        <v>224111009.97999999</v>
      </c>
      <c r="E101" s="35">
        <v>0.72278399999999998</v>
      </c>
      <c r="F101" s="34">
        <v>170287385.87</v>
      </c>
      <c r="G101" s="35">
        <v>0.54919600000000002</v>
      </c>
    </row>
    <row r="102" spans="1:7" ht="15.75" x14ac:dyDescent="0.25">
      <c r="A102" s="42">
        <v>3</v>
      </c>
      <c r="B102" s="33" t="s">
        <v>51</v>
      </c>
      <c r="C102" s="34">
        <v>2362404.13</v>
      </c>
      <c r="D102" s="34">
        <v>1290259.6599999999</v>
      </c>
      <c r="E102" s="35">
        <v>0.54616399999999998</v>
      </c>
      <c r="F102" s="34">
        <v>1205270.8600000001</v>
      </c>
      <c r="G102" s="35">
        <v>0.51018799999999997</v>
      </c>
    </row>
    <row r="103" spans="1:7" ht="15.75" x14ac:dyDescent="0.25">
      <c r="A103" s="42">
        <v>4</v>
      </c>
      <c r="B103" s="33" t="s">
        <v>54</v>
      </c>
      <c r="C103" s="34">
        <v>55575107.43</v>
      </c>
      <c r="D103" s="34">
        <v>37121278.100000001</v>
      </c>
      <c r="E103" s="35">
        <v>0.66794799999999999</v>
      </c>
      <c r="F103" s="34">
        <v>26932466.739999998</v>
      </c>
      <c r="G103" s="35">
        <v>0.48461399999999999</v>
      </c>
    </row>
    <row r="104" spans="1:7" ht="15.75" x14ac:dyDescent="0.25">
      <c r="A104" s="42">
        <v>5</v>
      </c>
      <c r="B104" s="33" t="s">
        <v>62</v>
      </c>
      <c r="C104" s="34">
        <v>6549072.4000000004</v>
      </c>
      <c r="D104" s="34">
        <v>3152105.32</v>
      </c>
      <c r="E104" s="35">
        <v>0.48130600000000001</v>
      </c>
      <c r="F104" s="34">
        <v>3032934.18</v>
      </c>
      <c r="G104" s="35">
        <v>0.46310899999999999</v>
      </c>
    </row>
    <row r="105" spans="1:7" ht="15.75" x14ac:dyDescent="0.25">
      <c r="A105" s="42">
        <v>6</v>
      </c>
      <c r="B105" s="33" t="s">
        <v>65</v>
      </c>
      <c r="C105" s="34">
        <v>47085437.43</v>
      </c>
      <c r="D105" s="34">
        <v>24895689.66</v>
      </c>
      <c r="E105" s="35">
        <v>0.52873400000000004</v>
      </c>
      <c r="F105" s="34">
        <v>20394026.559999999</v>
      </c>
      <c r="G105" s="35">
        <v>0.43312800000000001</v>
      </c>
    </row>
    <row r="106" spans="1:7" ht="15.75" x14ac:dyDescent="0.25">
      <c r="A106" s="42">
        <v>7</v>
      </c>
      <c r="B106" s="33" t="s">
        <v>73</v>
      </c>
      <c r="C106" s="34">
        <v>136224560.03999999</v>
      </c>
      <c r="D106" s="34">
        <v>78648175.879999995</v>
      </c>
      <c r="E106" s="35">
        <v>0.57734200000000002</v>
      </c>
      <c r="F106" s="34">
        <v>58559335.68</v>
      </c>
      <c r="G106" s="35">
        <v>0.42987399999999998</v>
      </c>
    </row>
    <row r="107" spans="1:7" ht="15.75" x14ac:dyDescent="0.25">
      <c r="A107" s="42">
        <v>8</v>
      </c>
      <c r="B107" s="33" t="s">
        <v>78</v>
      </c>
      <c r="C107" s="34">
        <v>43057726.880000003</v>
      </c>
      <c r="D107" s="34">
        <v>19577353.859999999</v>
      </c>
      <c r="E107" s="35">
        <v>0.454677</v>
      </c>
      <c r="F107" s="34">
        <v>17351560.609999999</v>
      </c>
      <c r="G107" s="35">
        <v>0.40298400000000001</v>
      </c>
    </row>
    <row r="108" spans="1:7" ht="15.75" x14ac:dyDescent="0.25">
      <c r="A108" s="42">
        <v>9</v>
      </c>
      <c r="B108" s="33" t="s">
        <v>84</v>
      </c>
      <c r="C108" s="34">
        <v>53599961.539999999</v>
      </c>
      <c r="D108" s="34">
        <v>24288256.52</v>
      </c>
      <c r="E108" s="35">
        <v>0.45313900000000001</v>
      </c>
      <c r="F108" s="34">
        <v>20970285.07</v>
      </c>
      <c r="G108" s="35">
        <v>0.391237</v>
      </c>
    </row>
    <row r="109" spans="1:7" ht="15.75" x14ac:dyDescent="0.25">
      <c r="A109" s="42">
        <v>10</v>
      </c>
      <c r="B109" s="33" t="s">
        <v>96</v>
      </c>
      <c r="C109" s="43">
        <f>28593075.71+220000</f>
        <v>28813075.710000001</v>
      </c>
      <c r="D109" s="43">
        <v>12091328.970000001</v>
      </c>
      <c r="E109" s="45">
        <f>D109/C109</f>
        <v>0.41964728416007069</v>
      </c>
      <c r="F109" s="43">
        <v>10841160.92</v>
      </c>
      <c r="G109" s="45">
        <f>F109/C109</f>
        <v>0.37625837064792828</v>
      </c>
    </row>
    <row r="110" spans="1:7" ht="15.75" x14ac:dyDescent="0.25">
      <c r="A110" s="42">
        <v>11</v>
      </c>
      <c r="B110" s="33" t="s">
        <v>100</v>
      </c>
      <c r="C110" s="34">
        <v>607144831.94000006</v>
      </c>
      <c r="D110" s="34">
        <v>320404480.08999997</v>
      </c>
      <c r="E110" s="35">
        <v>0.52772300000000005</v>
      </c>
      <c r="F110" s="34">
        <v>213778916.38</v>
      </c>
      <c r="G110" s="35">
        <v>0.352105</v>
      </c>
    </row>
    <row r="111" spans="1:7" ht="15.75" x14ac:dyDescent="0.25">
      <c r="A111" s="42">
        <v>12</v>
      </c>
      <c r="B111" s="33" t="s">
        <v>106</v>
      </c>
      <c r="C111" s="34">
        <v>49562616.969999999</v>
      </c>
      <c r="D111" s="34">
        <v>22612382.219999999</v>
      </c>
      <c r="E111" s="35">
        <v>0.45623900000000001</v>
      </c>
      <c r="F111" s="34">
        <v>16162173.98</v>
      </c>
      <c r="G111" s="35">
        <v>0.326096</v>
      </c>
    </row>
    <row r="112" spans="1:7" ht="15.75" x14ac:dyDescent="0.25">
      <c r="A112" s="42">
        <v>13</v>
      </c>
      <c r="B112" s="33" t="s">
        <v>111</v>
      </c>
      <c r="C112" s="34">
        <v>76350978.459999993</v>
      </c>
      <c r="D112" s="34">
        <v>44045640.240000002</v>
      </c>
      <c r="E112" s="35">
        <v>0.57688399999999995</v>
      </c>
      <c r="F112" s="34">
        <v>24074048.899999999</v>
      </c>
      <c r="G112" s="35">
        <v>0.31530799999999998</v>
      </c>
    </row>
    <row r="113" spans="1:7" ht="15.75" x14ac:dyDescent="0.25">
      <c r="A113" s="42">
        <v>14</v>
      </c>
      <c r="B113" s="33" t="s">
        <v>122</v>
      </c>
      <c r="C113" s="34">
        <v>12342287.220000001</v>
      </c>
      <c r="D113" s="34">
        <v>4165953.8</v>
      </c>
      <c r="E113" s="35">
        <v>0.33753499999999997</v>
      </c>
      <c r="F113" s="34">
        <v>3373303.26</v>
      </c>
      <c r="G113" s="35">
        <v>0.27331299999999997</v>
      </c>
    </row>
    <row r="114" spans="1:7" ht="15.75" x14ac:dyDescent="0.25">
      <c r="A114" s="42">
        <v>15</v>
      </c>
      <c r="B114" s="33" t="s">
        <v>124</v>
      </c>
      <c r="C114" s="34">
        <v>6025679.4100000001</v>
      </c>
      <c r="D114" s="34">
        <v>3488158.95</v>
      </c>
      <c r="E114" s="35">
        <v>0.57888200000000001</v>
      </c>
      <c r="F114" s="34">
        <v>1131863.8500000001</v>
      </c>
      <c r="G114" s="35">
        <v>0.18784000000000001</v>
      </c>
    </row>
    <row r="115" spans="1:7" x14ac:dyDescent="0.25">
      <c r="A115" s="101" t="s">
        <v>126</v>
      </c>
      <c r="B115" s="102"/>
      <c r="C115" s="48">
        <f>SUM(C100:C114)</f>
        <v>1615840286.8500001</v>
      </c>
      <c r="D115" s="48">
        <f>SUM(D100:D114)</f>
        <v>945597928.16000009</v>
      </c>
      <c r="E115" s="47">
        <f>D115/C115</f>
        <v>0.58520506999079469</v>
      </c>
      <c r="F115" s="48">
        <f>SUM(F100:F114)</f>
        <v>702010760.60000014</v>
      </c>
      <c r="G115" s="47">
        <f>F115/C115</f>
        <v>0.43445553766241035</v>
      </c>
    </row>
    <row r="116" spans="1:7" ht="6.95" customHeight="1" x14ac:dyDescent="0.25"/>
    <row r="117" spans="1:7" ht="6.95" customHeight="1" x14ac:dyDescent="0.25"/>
    <row r="118" spans="1:7" x14ac:dyDescent="0.25"/>
    <row r="119" spans="1:7" ht="15.75" x14ac:dyDescent="0.25">
      <c r="A119" s="41"/>
      <c r="B119" s="41"/>
      <c r="C119" s="41"/>
      <c r="D119" s="41"/>
      <c r="E119" s="41"/>
      <c r="F119" s="41"/>
      <c r="G119" s="41"/>
    </row>
    <row r="120" spans="1:7" x14ac:dyDescent="0.25"/>
    <row r="121" spans="1:7" ht="15.75" x14ac:dyDescent="0.25">
      <c r="A121" s="98" t="s">
        <v>37</v>
      </c>
      <c r="B121" s="104"/>
      <c r="C121" s="104"/>
      <c r="D121" s="104"/>
      <c r="E121" s="104"/>
      <c r="F121" s="104"/>
      <c r="G121" s="104"/>
    </row>
    <row r="122" spans="1:7" ht="15.75" x14ac:dyDescent="0.25">
      <c r="A122" s="98" t="s">
        <v>38</v>
      </c>
      <c r="B122" s="104"/>
      <c r="C122" s="104"/>
      <c r="D122" s="104"/>
      <c r="E122" s="104"/>
      <c r="F122" s="104"/>
      <c r="G122" s="104"/>
    </row>
    <row r="123" spans="1:7" ht="38.25" x14ac:dyDescent="0.25">
      <c r="A123" s="32" t="s">
        <v>128</v>
      </c>
      <c r="B123" s="32" t="s">
        <v>130</v>
      </c>
      <c r="C123" s="31" t="s">
        <v>18</v>
      </c>
      <c r="D123" s="31" t="s">
        <v>19</v>
      </c>
      <c r="E123" s="31" t="s">
        <v>41</v>
      </c>
      <c r="F123" s="31" t="s">
        <v>21</v>
      </c>
      <c r="G123" s="31" t="s">
        <v>42</v>
      </c>
    </row>
    <row r="124" spans="1:7" ht="15.75" x14ac:dyDescent="0.25">
      <c r="A124" s="42">
        <v>1</v>
      </c>
      <c r="B124" s="33" t="s">
        <v>43</v>
      </c>
      <c r="C124" s="34">
        <v>175366769.06999999</v>
      </c>
      <c r="D124" s="34">
        <v>122053376.43000001</v>
      </c>
      <c r="E124" s="35">
        <v>0.69598899999999997</v>
      </c>
      <c r="F124" s="34">
        <v>110541813.73</v>
      </c>
      <c r="G124" s="35">
        <v>0.63034599999999996</v>
      </c>
    </row>
    <row r="125" spans="1:7" ht="15.75" x14ac:dyDescent="0.25">
      <c r="A125" s="42">
        <v>2</v>
      </c>
      <c r="B125" s="33" t="s">
        <v>74</v>
      </c>
      <c r="C125" s="34">
        <v>4425537.24</v>
      </c>
      <c r="D125" s="34">
        <v>2748596.74</v>
      </c>
      <c r="E125" s="35">
        <v>0.62107599999999996</v>
      </c>
      <c r="F125" s="34">
        <v>2726081.74</v>
      </c>
      <c r="G125" s="35">
        <v>0.61598900000000001</v>
      </c>
    </row>
    <row r="126" spans="1:7" ht="15.75" x14ac:dyDescent="0.25">
      <c r="A126" s="42">
        <v>3</v>
      </c>
      <c r="B126" s="33" t="s">
        <v>44</v>
      </c>
      <c r="C126" s="34">
        <v>5713221.5499999998</v>
      </c>
      <c r="D126" s="34">
        <v>3652478.48</v>
      </c>
      <c r="E126" s="35">
        <v>0.63930299999999995</v>
      </c>
      <c r="F126" s="34">
        <v>3374214.01</v>
      </c>
      <c r="G126" s="35">
        <v>0.59059700000000004</v>
      </c>
    </row>
    <row r="127" spans="1:7" ht="15.75" x14ac:dyDescent="0.25">
      <c r="A127" s="42">
        <v>4</v>
      </c>
      <c r="B127" s="33" t="s">
        <v>55</v>
      </c>
      <c r="C127" s="34">
        <v>5305601.58</v>
      </c>
      <c r="D127" s="34">
        <v>3125481.78</v>
      </c>
      <c r="E127" s="35">
        <v>0.58909100000000003</v>
      </c>
      <c r="F127" s="34">
        <v>3125481.78</v>
      </c>
      <c r="G127" s="35">
        <v>0.58909100000000003</v>
      </c>
    </row>
    <row r="128" spans="1:7" ht="15.75" x14ac:dyDescent="0.25">
      <c r="A128" s="42">
        <v>5</v>
      </c>
      <c r="B128" s="33" t="s">
        <v>52</v>
      </c>
      <c r="C128" s="34">
        <v>1543768.04</v>
      </c>
      <c r="D128" s="34">
        <v>969676.44</v>
      </c>
      <c r="E128" s="35">
        <v>0.62812299999999999</v>
      </c>
      <c r="F128" s="34">
        <v>900052.64</v>
      </c>
      <c r="G128" s="35">
        <v>0.58302299999999996</v>
      </c>
    </row>
    <row r="129" spans="1:7" ht="15.75" x14ac:dyDescent="0.25">
      <c r="A129" s="42">
        <v>6</v>
      </c>
      <c r="B129" s="33" t="s">
        <v>85</v>
      </c>
      <c r="C129" s="34">
        <v>2700547.21</v>
      </c>
      <c r="D129" s="34">
        <v>1653130.7</v>
      </c>
      <c r="E129" s="35">
        <v>0.612147</v>
      </c>
      <c r="F129" s="34">
        <v>1513700.55</v>
      </c>
      <c r="G129" s="35">
        <v>0.56051600000000001</v>
      </c>
    </row>
    <row r="130" spans="1:7" ht="15.75" x14ac:dyDescent="0.25">
      <c r="A130" s="42">
        <v>7</v>
      </c>
      <c r="B130" s="33" t="s">
        <v>79</v>
      </c>
      <c r="C130" s="34">
        <v>7449963.7300000004</v>
      </c>
      <c r="D130" s="34">
        <v>4258765.95</v>
      </c>
      <c r="E130" s="35">
        <v>0.57164899999999996</v>
      </c>
      <c r="F130" s="34">
        <v>3969315.28</v>
      </c>
      <c r="G130" s="35">
        <v>0.53279699999999997</v>
      </c>
    </row>
    <row r="131" spans="1:7" ht="15.75" x14ac:dyDescent="0.25">
      <c r="A131" s="42">
        <v>8</v>
      </c>
      <c r="B131" s="33" t="s">
        <v>107</v>
      </c>
      <c r="C131" s="34">
        <v>1149458.57</v>
      </c>
      <c r="D131" s="34">
        <v>655331.17000000004</v>
      </c>
      <c r="E131" s="35">
        <v>0.57012200000000002</v>
      </c>
      <c r="F131" s="34">
        <v>603591.88</v>
      </c>
      <c r="G131" s="35">
        <v>0.52510999999999997</v>
      </c>
    </row>
    <row r="132" spans="1:7" ht="15.75" x14ac:dyDescent="0.25">
      <c r="A132" s="42">
        <v>9</v>
      </c>
      <c r="B132" s="33" t="s">
        <v>57</v>
      </c>
      <c r="C132" s="34">
        <v>4163426.4</v>
      </c>
      <c r="D132" s="34">
        <v>2157107.86</v>
      </c>
      <c r="E132" s="35">
        <v>0.51810900000000004</v>
      </c>
      <c r="F132" s="34">
        <v>2138001.46</v>
      </c>
      <c r="G132" s="35">
        <v>0.51351999999999998</v>
      </c>
    </row>
    <row r="133" spans="1:7" ht="15.75" x14ac:dyDescent="0.25">
      <c r="A133" s="42">
        <v>10</v>
      </c>
      <c r="B133" s="33" t="s">
        <v>75</v>
      </c>
      <c r="C133" s="34">
        <v>25558366.460000001</v>
      </c>
      <c r="D133" s="34">
        <v>13468835.380000001</v>
      </c>
      <c r="E133" s="35">
        <v>0.52698299999999998</v>
      </c>
      <c r="F133" s="34">
        <v>13088395.029999999</v>
      </c>
      <c r="G133" s="35">
        <v>0.51209800000000005</v>
      </c>
    </row>
    <row r="134" spans="1:7" ht="15.75" x14ac:dyDescent="0.25">
      <c r="A134" s="42">
        <v>11</v>
      </c>
      <c r="B134" s="33" t="s">
        <v>58</v>
      </c>
      <c r="C134" s="34">
        <v>10036818.529999999</v>
      </c>
      <c r="D134" s="34">
        <v>5498747.5499999998</v>
      </c>
      <c r="E134" s="35">
        <v>0.54785799999999996</v>
      </c>
      <c r="F134" s="34">
        <v>5139660.28</v>
      </c>
      <c r="G134" s="35">
        <v>0.51208100000000001</v>
      </c>
    </row>
    <row r="135" spans="1:7" ht="15.75" x14ac:dyDescent="0.25">
      <c r="A135" s="42">
        <v>12</v>
      </c>
      <c r="B135" s="33" t="s">
        <v>102</v>
      </c>
      <c r="C135" s="34">
        <v>63749401.240000002</v>
      </c>
      <c r="D135" s="34">
        <v>36960390.259999998</v>
      </c>
      <c r="E135" s="35">
        <v>0.57977599999999996</v>
      </c>
      <c r="F135" s="34">
        <v>30572145.949999999</v>
      </c>
      <c r="G135" s="35">
        <v>0.47956799999999999</v>
      </c>
    </row>
    <row r="136" spans="1:7" ht="15.75" x14ac:dyDescent="0.25">
      <c r="A136" s="42">
        <v>13</v>
      </c>
      <c r="B136" s="33" t="s">
        <v>86</v>
      </c>
      <c r="C136" s="34">
        <v>1888485.83</v>
      </c>
      <c r="D136" s="34">
        <v>988262.04</v>
      </c>
      <c r="E136" s="35">
        <v>0.52330900000000002</v>
      </c>
      <c r="F136" s="34">
        <v>902099.61</v>
      </c>
      <c r="G136" s="35">
        <v>0.477684</v>
      </c>
    </row>
    <row r="137" spans="1:7" ht="15.75" x14ac:dyDescent="0.25">
      <c r="A137" s="42">
        <v>14</v>
      </c>
      <c r="B137" s="33" t="s">
        <v>108</v>
      </c>
      <c r="C137" s="34">
        <v>8458865.6300000008</v>
      </c>
      <c r="D137" s="34">
        <v>4209667.57</v>
      </c>
      <c r="E137" s="35">
        <v>0.49766300000000002</v>
      </c>
      <c r="F137" s="34">
        <v>4031524.81</v>
      </c>
      <c r="G137" s="35">
        <v>0.476603</v>
      </c>
    </row>
    <row r="138" spans="1:7" ht="15.75" x14ac:dyDescent="0.25">
      <c r="A138" s="42">
        <v>15</v>
      </c>
      <c r="B138" s="33" t="s">
        <v>80</v>
      </c>
      <c r="C138" s="34">
        <v>10782632.550000001</v>
      </c>
      <c r="D138" s="34">
        <v>5888736.2400000002</v>
      </c>
      <c r="E138" s="35">
        <v>0.54613199999999995</v>
      </c>
      <c r="F138" s="34">
        <v>5089178.96</v>
      </c>
      <c r="G138" s="35">
        <v>0.47197899999999998</v>
      </c>
    </row>
    <row r="139" spans="1:7" ht="15.75" x14ac:dyDescent="0.25">
      <c r="A139" s="42">
        <v>16</v>
      </c>
      <c r="B139" s="33" t="s">
        <v>59</v>
      </c>
      <c r="C139" s="34">
        <v>33371210.780000001</v>
      </c>
      <c r="D139" s="34">
        <v>24892977.690000001</v>
      </c>
      <c r="E139" s="35">
        <v>0.74594199999999999</v>
      </c>
      <c r="F139" s="34">
        <v>15169983.34</v>
      </c>
      <c r="G139" s="35">
        <v>0.45458300000000001</v>
      </c>
    </row>
    <row r="140" spans="1:7" ht="15.75" x14ac:dyDescent="0.25">
      <c r="A140" s="42">
        <v>17</v>
      </c>
      <c r="B140" s="33" t="s">
        <v>64</v>
      </c>
      <c r="C140" s="34">
        <v>5606217.79</v>
      </c>
      <c r="D140" s="34">
        <v>2635284.56</v>
      </c>
      <c r="E140" s="35">
        <v>0.47006500000000001</v>
      </c>
      <c r="F140" s="34">
        <v>2516113.42</v>
      </c>
      <c r="G140" s="35">
        <v>0.44880799999999998</v>
      </c>
    </row>
    <row r="141" spans="1:7" ht="15.75" x14ac:dyDescent="0.25">
      <c r="A141" s="42">
        <v>18</v>
      </c>
      <c r="B141" s="33" t="s">
        <v>112</v>
      </c>
      <c r="C141" s="34">
        <v>7899260.8300000001</v>
      </c>
      <c r="D141" s="34">
        <v>5454079.2000000002</v>
      </c>
      <c r="E141" s="35">
        <v>0.69045400000000001</v>
      </c>
      <c r="F141" s="34">
        <v>3422966.69</v>
      </c>
      <c r="G141" s="35">
        <v>0.43332700000000002</v>
      </c>
    </row>
    <row r="142" spans="1:7" ht="15.75" x14ac:dyDescent="0.25">
      <c r="A142" s="42">
        <v>19</v>
      </c>
      <c r="B142" s="33" t="s">
        <v>87</v>
      </c>
      <c r="C142" s="34">
        <v>3033464.7</v>
      </c>
      <c r="D142" s="34">
        <v>1429735.27</v>
      </c>
      <c r="E142" s="35">
        <v>0.47132099999999999</v>
      </c>
      <c r="F142" s="34">
        <v>1308199.8899999999</v>
      </c>
      <c r="G142" s="35">
        <v>0.43125599999999997</v>
      </c>
    </row>
    <row r="143" spans="1:7" ht="15.75" x14ac:dyDescent="0.25">
      <c r="A143" s="42">
        <v>20</v>
      </c>
      <c r="B143" s="33" t="s">
        <v>88</v>
      </c>
      <c r="C143" s="34">
        <v>1800043.28</v>
      </c>
      <c r="D143" s="34">
        <v>910699.31</v>
      </c>
      <c r="E143" s="35">
        <v>0.50593200000000005</v>
      </c>
      <c r="F143" s="34">
        <v>758495.5</v>
      </c>
      <c r="G143" s="35">
        <v>0.42137599999999997</v>
      </c>
    </row>
    <row r="144" spans="1:7" ht="15.75" x14ac:dyDescent="0.25">
      <c r="A144" s="42">
        <v>21</v>
      </c>
      <c r="B144" s="33" t="s">
        <v>89</v>
      </c>
      <c r="C144" s="34">
        <v>2341404.4900000002</v>
      </c>
      <c r="D144" s="34">
        <v>1065194.17</v>
      </c>
      <c r="E144" s="35">
        <v>0.45493800000000001</v>
      </c>
      <c r="F144" s="34">
        <v>985640.61</v>
      </c>
      <c r="G144" s="35">
        <v>0.42096099999999997</v>
      </c>
    </row>
    <row r="145" spans="1:7" ht="15.75" x14ac:dyDescent="0.25">
      <c r="A145" s="42">
        <v>22</v>
      </c>
      <c r="B145" s="33" t="s">
        <v>90</v>
      </c>
      <c r="C145" s="34">
        <v>5409858.7400000002</v>
      </c>
      <c r="D145" s="34">
        <v>2774692.84</v>
      </c>
      <c r="E145" s="35">
        <v>0.51289600000000002</v>
      </c>
      <c r="F145" s="34">
        <v>2267966.23</v>
      </c>
      <c r="G145" s="35">
        <v>0.41922799999999999</v>
      </c>
    </row>
    <row r="146" spans="1:7" ht="15.75" x14ac:dyDescent="0.25">
      <c r="A146" s="42">
        <v>23</v>
      </c>
      <c r="B146" s="33" t="s">
        <v>81</v>
      </c>
      <c r="C146" s="34">
        <v>5046712.96</v>
      </c>
      <c r="D146" s="34">
        <v>2418114.7200000002</v>
      </c>
      <c r="E146" s="35">
        <v>0.47914600000000002</v>
      </c>
      <c r="F146" s="34">
        <v>2090464.4</v>
      </c>
      <c r="G146" s="35">
        <v>0.41422300000000001</v>
      </c>
    </row>
    <row r="147" spans="1:7" ht="15.75" x14ac:dyDescent="0.25">
      <c r="A147" s="42">
        <v>24</v>
      </c>
      <c r="B147" s="33" t="s">
        <v>91</v>
      </c>
      <c r="C147" s="34">
        <v>4194450.32</v>
      </c>
      <c r="D147" s="34">
        <v>1976327.87</v>
      </c>
      <c r="E147" s="35">
        <v>0.47117700000000001</v>
      </c>
      <c r="F147" s="34">
        <v>1684070.55</v>
      </c>
      <c r="G147" s="35">
        <v>0.40150000000000002</v>
      </c>
    </row>
    <row r="148" spans="1:7" ht="15.75" x14ac:dyDescent="0.25">
      <c r="A148" s="42">
        <v>25</v>
      </c>
      <c r="B148" s="33" t="s">
        <v>113</v>
      </c>
      <c r="C148" s="34">
        <v>7401990.5999999996</v>
      </c>
      <c r="D148" s="34">
        <v>4186888.18</v>
      </c>
      <c r="E148" s="35">
        <v>0.56564400000000004</v>
      </c>
      <c r="F148" s="34">
        <v>2961131.03</v>
      </c>
      <c r="G148" s="35">
        <v>0.40004499999999998</v>
      </c>
    </row>
    <row r="149" spans="1:7" ht="15.75" x14ac:dyDescent="0.25">
      <c r="A149" s="42">
        <v>26</v>
      </c>
      <c r="B149" s="33" t="s">
        <v>49</v>
      </c>
      <c r="C149" s="34">
        <v>5564286.3399999999</v>
      </c>
      <c r="D149" s="34">
        <v>2961458.13</v>
      </c>
      <c r="E149" s="35">
        <v>0.53222599999999998</v>
      </c>
      <c r="F149" s="34">
        <v>2182503.7000000002</v>
      </c>
      <c r="G149" s="35">
        <v>0.39223400000000003</v>
      </c>
    </row>
    <row r="150" spans="1:7" ht="15.75" x14ac:dyDescent="0.25">
      <c r="A150" s="42">
        <v>27</v>
      </c>
      <c r="B150" s="33" t="s">
        <v>103</v>
      </c>
      <c r="C150" s="34">
        <v>99806502.819999993</v>
      </c>
      <c r="D150" s="34">
        <v>61819256.219999999</v>
      </c>
      <c r="E150" s="35">
        <v>0.61939100000000002</v>
      </c>
      <c r="F150" s="34">
        <v>38830880.609999999</v>
      </c>
      <c r="G150" s="35">
        <v>0.38906200000000002</v>
      </c>
    </row>
    <row r="151" spans="1:7" ht="15.75" x14ac:dyDescent="0.25">
      <c r="A151" s="42">
        <v>28</v>
      </c>
      <c r="B151" s="33" t="s">
        <v>114</v>
      </c>
      <c r="C151" s="34">
        <v>7968673.7199999997</v>
      </c>
      <c r="D151" s="34">
        <v>4793707.4800000004</v>
      </c>
      <c r="E151" s="35">
        <v>0.60156900000000002</v>
      </c>
      <c r="F151" s="34">
        <v>3019709.46</v>
      </c>
      <c r="G151" s="35">
        <v>0.37894800000000001</v>
      </c>
    </row>
    <row r="152" spans="1:7" ht="15.75" x14ac:dyDescent="0.25">
      <c r="A152" s="42">
        <v>29</v>
      </c>
      <c r="B152" s="33" t="s">
        <v>109</v>
      </c>
      <c r="C152" s="34">
        <v>20207807.710000001</v>
      </c>
      <c r="D152" s="34">
        <v>12623001.17</v>
      </c>
      <c r="E152" s="35">
        <v>0.62465999999999999</v>
      </c>
      <c r="F152" s="34">
        <v>7623005.3099999996</v>
      </c>
      <c r="G152" s="35">
        <v>0.37723099999999998</v>
      </c>
    </row>
    <row r="153" spans="1:7" ht="15.75" x14ac:dyDescent="0.25">
      <c r="A153" s="42">
        <v>30</v>
      </c>
      <c r="B153" s="33" t="s">
        <v>53</v>
      </c>
      <c r="C153" s="34">
        <v>818636.09</v>
      </c>
      <c r="D153" s="34">
        <v>320583.21999999997</v>
      </c>
      <c r="E153" s="35">
        <v>0.39160699999999998</v>
      </c>
      <c r="F153" s="34">
        <v>305218.21999999997</v>
      </c>
      <c r="G153" s="35">
        <v>0.37283699999999997</v>
      </c>
    </row>
    <row r="154" spans="1:7" ht="15.75" x14ac:dyDescent="0.25">
      <c r="A154" s="42">
        <v>31</v>
      </c>
      <c r="B154" s="33" t="s">
        <v>82</v>
      </c>
      <c r="C154" s="34">
        <v>13436280.01</v>
      </c>
      <c r="D154" s="34">
        <v>5724596.4500000002</v>
      </c>
      <c r="E154" s="35">
        <v>0.42605500000000002</v>
      </c>
      <c r="F154" s="34">
        <v>5004217.34</v>
      </c>
      <c r="G154" s="35">
        <v>0.37244100000000002</v>
      </c>
    </row>
    <row r="155" spans="1:7" ht="15.75" x14ac:dyDescent="0.25">
      <c r="A155" s="42">
        <v>32</v>
      </c>
      <c r="B155" s="33" t="s">
        <v>115</v>
      </c>
      <c r="C155" s="34">
        <v>7363576.2400000002</v>
      </c>
      <c r="D155" s="34">
        <v>5145217.8</v>
      </c>
      <c r="E155" s="35">
        <v>0.698739</v>
      </c>
      <c r="F155" s="34">
        <v>2689532.8</v>
      </c>
      <c r="G155" s="35">
        <v>0.36524800000000002</v>
      </c>
    </row>
    <row r="156" spans="1:7" ht="15.75" x14ac:dyDescent="0.25">
      <c r="A156" s="42">
        <v>33</v>
      </c>
      <c r="B156" s="33" t="s">
        <v>116</v>
      </c>
      <c r="C156" s="34">
        <v>6357527.6399999997</v>
      </c>
      <c r="D156" s="34">
        <v>2946860.72</v>
      </c>
      <c r="E156" s="35">
        <v>0.46352300000000002</v>
      </c>
      <c r="F156" s="34">
        <v>2293294.73</v>
      </c>
      <c r="G156" s="35">
        <v>0.36072100000000001</v>
      </c>
    </row>
    <row r="157" spans="1:7" ht="15.75" x14ac:dyDescent="0.25">
      <c r="A157" s="42">
        <v>34</v>
      </c>
      <c r="B157" s="33" t="s">
        <v>92</v>
      </c>
      <c r="C157" s="34">
        <v>26043294.07</v>
      </c>
      <c r="D157" s="34">
        <v>10710779.82</v>
      </c>
      <c r="E157" s="35">
        <v>0.41126800000000002</v>
      </c>
      <c r="F157" s="34">
        <v>9361000.0399999991</v>
      </c>
      <c r="G157" s="35">
        <v>0.35943999999999998</v>
      </c>
    </row>
    <row r="158" spans="1:7" ht="15.75" x14ac:dyDescent="0.25">
      <c r="A158" s="42">
        <v>35</v>
      </c>
      <c r="B158" s="33" t="s">
        <v>93</v>
      </c>
      <c r="C158" s="34">
        <v>2936944.65</v>
      </c>
      <c r="D158" s="34">
        <v>1342771.23</v>
      </c>
      <c r="E158" s="35">
        <v>0.4572</v>
      </c>
      <c r="F158" s="34">
        <v>1051130.92</v>
      </c>
      <c r="G158" s="35">
        <v>0.35789900000000002</v>
      </c>
    </row>
    <row r="159" spans="1:7" ht="15.75" x14ac:dyDescent="0.25">
      <c r="A159" s="42">
        <v>36</v>
      </c>
      <c r="B159" s="33" t="s">
        <v>94</v>
      </c>
      <c r="C159" s="34">
        <v>3071468.25</v>
      </c>
      <c r="D159" s="34">
        <v>1374954.71</v>
      </c>
      <c r="E159" s="35">
        <v>0.447654</v>
      </c>
      <c r="F159" s="34">
        <v>1076272.6100000001</v>
      </c>
      <c r="G159" s="35">
        <v>0.35041</v>
      </c>
    </row>
    <row r="160" spans="1:7" ht="15.75" x14ac:dyDescent="0.25">
      <c r="A160" s="42">
        <v>37</v>
      </c>
      <c r="B160" s="33" t="s">
        <v>95</v>
      </c>
      <c r="C160" s="34">
        <v>180000</v>
      </c>
      <c r="D160" s="34">
        <v>61708.56</v>
      </c>
      <c r="E160" s="35">
        <v>0.34282499999999999</v>
      </c>
      <c r="F160" s="34">
        <v>61708.56</v>
      </c>
      <c r="G160" s="35">
        <v>0.34282499999999999</v>
      </c>
    </row>
    <row r="161" spans="1:7" ht="15.75" x14ac:dyDescent="0.25">
      <c r="A161" s="42">
        <v>38</v>
      </c>
      <c r="B161" s="33" t="s">
        <v>117</v>
      </c>
      <c r="C161" s="34">
        <v>8844952.5700000003</v>
      </c>
      <c r="D161" s="34">
        <v>4721002.0199999996</v>
      </c>
      <c r="E161" s="35">
        <v>0.53375099999999998</v>
      </c>
      <c r="F161" s="34">
        <v>2913452.04</v>
      </c>
      <c r="G161" s="35">
        <v>0.32939099999999999</v>
      </c>
    </row>
    <row r="162" spans="1:7" ht="15.75" x14ac:dyDescent="0.25">
      <c r="A162" s="42">
        <v>39</v>
      </c>
      <c r="B162" s="33" t="s">
        <v>118</v>
      </c>
      <c r="C162" s="34">
        <v>9147534.5299999993</v>
      </c>
      <c r="D162" s="34">
        <v>4373304.67</v>
      </c>
      <c r="E162" s="35">
        <v>0.47808600000000001</v>
      </c>
      <c r="F162" s="34">
        <v>3002211.17</v>
      </c>
      <c r="G162" s="35">
        <v>0.32819900000000002</v>
      </c>
    </row>
    <row r="163" spans="1:7" ht="15.75" x14ac:dyDescent="0.25">
      <c r="A163" s="42">
        <v>40</v>
      </c>
      <c r="B163" s="33" t="s">
        <v>71</v>
      </c>
      <c r="C163" s="34">
        <v>1130748.68</v>
      </c>
      <c r="D163" s="34">
        <v>396573.22</v>
      </c>
      <c r="E163" s="35">
        <v>0.350717</v>
      </c>
      <c r="F163" s="34">
        <v>366993.22</v>
      </c>
      <c r="G163" s="35">
        <v>0.32455800000000001</v>
      </c>
    </row>
    <row r="164" spans="1:7" ht="15.75" x14ac:dyDescent="0.25">
      <c r="A164" s="42">
        <v>41</v>
      </c>
      <c r="B164" s="33" t="s">
        <v>119</v>
      </c>
      <c r="C164" s="34">
        <v>2062218.14</v>
      </c>
      <c r="D164" s="34">
        <v>735108.42</v>
      </c>
      <c r="E164" s="35">
        <v>0.35646499999999998</v>
      </c>
      <c r="F164" s="34">
        <v>665082.59</v>
      </c>
      <c r="G164" s="35">
        <v>0.32250800000000002</v>
      </c>
    </row>
    <row r="165" spans="1:7" ht="15.75" x14ac:dyDescent="0.25">
      <c r="A165" s="42">
        <v>42</v>
      </c>
      <c r="B165" s="33" t="s">
        <v>120</v>
      </c>
      <c r="C165" s="34">
        <v>6754959.6600000001</v>
      </c>
      <c r="D165" s="34">
        <v>3175370</v>
      </c>
      <c r="E165" s="35">
        <v>0.47008</v>
      </c>
      <c r="F165" s="34">
        <v>2114308.6</v>
      </c>
      <c r="G165" s="35">
        <v>0.31300099999999997</v>
      </c>
    </row>
    <row r="166" spans="1:7" ht="15.75" x14ac:dyDescent="0.25">
      <c r="A166" s="42">
        <v>43</v>
      </c>
      <c r="B166" s="33" t="s">
        <v>60</v>
      </c>
      <c r="C166" s="43">
        <v>467385.63</v>
      </c>
      <c r="D166" s="43">
        <v>158161.20000000001</v>
      </c>
      <c r="E166" s="45">
        <v>0.33839599999999997</v>
      </c>
      <c r="F166" s="43">
        <v>145910.66</v>
      </c>
      <c r="G166" s="45">
        <v>0.31218499999999999</v>
      </c>
    </row>
    <row r="167" spans="1:7" ht="15.75" x14ac:dyDescent="0.25">
      <c r="A167" s="42">
        <v>44</v>
      </c>
      <c r="B167" s="33" t="s">
        <v>99</v>
      </c>
      <c r="C167" s="43">
        <f>16845346.5+220000</f>
        <v>17065346.5</v>
      </c>
      <c r="D167" s="43">
        <v>5203452.1900000004</v>
      </c>
      <c r="E167" s="45">
        <f>D167/C167</f>
        <v>0.30491336287839221</v>
      </c>
      <c r="F167" s="43">
        <v>4841610.54</v>
      </c>
      <c r="G167" s="45">
        <f>F167/C167</f>
        <v>0.28371006354895872</v>
      </c>
    </row>
    <row r="168" spans="1:7" ht="15.75" x14ac:dyDescent="0.25">
      <c r="A168" s="42">
        <v>45</v>
      </c>
      <c r="B168" s="33" t="s">
        <v>123</v>
      </c>
      <c r="C168" s="34">
        <v>12342287.220000001</v>
      </c>
      <c r="D168" s="34">
        <v>4165953.8</v>
      </c>
      <c r="E168" s="35">
        <v>0.33753499999999997</v>
      </c>
      <c r="F168" s="34">
        <v>3373303.26</v>
      </c>
      <c r="G168" s="35">
        <v>0.27331299999999997</v>
      </c>
    </row>
    <row r="169" spans="1:7" ht="15.75" x14ac:dyDescent="0.25">
      <c r="A169" s="42">
        <v>46</v>
      </c>
      <c r="B169" s="33" t="s">
        <v>163</v>
      </c>
      <c r="C169" s="34">
        <v>963476.46</v>
      </c>
      <c r="D169" s="34">
        <v>221521.05</v>
      </c>
      <c r="E169" s="35">
        <v>0.22991800000000001</v>
      </c>
      <c r="F169" s="34">
        <v>212873.66</v>
      </c>
      <c r="G169" s="35">
        <v>0.220943</v>
      </c>
    </row>
    <row r="170" spans="1:7" ht="15.75" x14ac:dyDescent="0.25">
      <c r="A170" s="42">
        <v>47</v>
      </c>
      <c r="B170" s="33" t="s">
        <v>72</v>
      </c>
      <c r="C170" s="34">
        <v>8601489.7200000007</v>
      </c>
      <c r="D170" s="34">
        <v>2362053.7400000002</v>
      </c>
      <c r="E170" s="35">
        <v>0.27461000000000002</v>
      </c>
      <c r="F170" s="34">
        <v>1723615.53</v>
      </c>
      <c r="G170" s="35">
        <v>0.20038600000000001</v>
      </c>
    </row>
    <row r="171" spans="1:7" ht="15.75" x14ac:dyDescent="0.25">
      <c r="A171" s="42">
        <v>48</v>
      </c>
      <c r="B171" s="33" t="s">
        <v>61</v>
      </c>
      <c r="C171" s="34">
        <v>37086</v>
      </c>
      <c r="D171" s="34">
        <v>7206</v>
      </c>
      <c r="E171" s="35">
        <v>0.19430500000000001</v>
      </c>
      <c r="F171" s="34">
        <v>7206</v>
      </c>
      <c r="G171" s="35">
        <v>0.19430500000000001</v>
      </c>
    </row>
    <row r="172" spans="1:7" ht="15.75" x14ac:dyDescent="0.25">
      <c r="A172" s="42">
        <v>49</v>
      </c>
      <c r="B172" s="33" t="s">
        <v>83</v>
      </c>
      <c r="C172" s="34">
        <v>6342137.6299999999</v>
      </c>
      <c r="D172" s="34">
        <v>1287140.5</v>
      </c>
      <c r="E172" s="35">
        <v>0.20295099999999999</v>
      </c>
      <c r="F172" s="34">
        <v>1198384.6299999999</v>
      </c>
      <c r="G172" s="35">
        <v>0.18895600000000001</v>
      </c>
    </row>
    <row r="173" spans="1:7" ht="15.75" x14ac:dyDescent="0.25">
      <c r="A173" s="42">
        <v>50</v>
      </c>
      <c r="B173" s="33" t="s">
        <v>125</v>
      </c>
      <c r="C173" s="34">
        <v>6025679.4100000001</v>
      </c>
      <c r="D173" s="34">
        <v>3488158.95</v>
      </c>
      <c r="E173" s="35">
        <v>0.57888200000000001</v>
      </c>
      <c r="F173" s="34">
        <v>1131863.8500000001</v>
      </c>
      <c r="G173" s="35">
        <v>0.18784000000000001</v>
      </c>
    </row>
    <row r="174" spans="1:7" ht="15.75" x14ac:dyDescent="0.25">
      <c r="A174" s="42">
        <v>51</v>
      </c>
      <c r="B174" s="33" t="s">
        <v>121</v>
      </c>
      <c r="C174" s="34">
        <v>11586808.07</v>
      </c>
      <c r="D174" s="34">
        <v>8292580.7000000002</v>
      </c>
      <c r="E174" s="35">
        <v>0.71569199999999999</v>
      </c>
      <c r="F174" s="34">
        <v>779486.13</v>
      </c>
      <c r="G174" s="35">
        <v>6.7274E-2</v>
      </c>
    </row>
    <row r="175" spans="1:7" x14ac:dyDescent="0.25">
      <c r="A175" s="101" t="s">
        <v>126</v>
      </c>
      <c r="B175" s="102"/>
      <c r="C175" s="48">
        <f>SUM(C124:C174)</f>
        <v>689524585.88</v>
      </c>
      <c r="D175" s="48">
        <f>SUM(D124:D174)</f>
        <v>404445060.37000012</v>
      </c>
      <c r="E175" s="47">
        <f>D175/C175</f>
        <v>0.58655640226929762</v>
      </c>
      <c r="F175" s="48">
        <f>SUM(F124:F174)</f>
        <v>316855065.55000019</v>
      </c>
      <c r="G175" s="47">
        <f>F175/C175</f>
        <v>0.45952685667562754</v>
      </c>
    </row>
    <row r="176" spans="1:7" ht="6.95" customHeight="1" x14ac:dyDescent="0.25"/>
    <row r="177" spans="1:7" x14ac:dyDescent="0.25"/>
    <row r="178" spans="1:7" x14ac:dyDescent="0.25"/>
    <row r="179" spans="1:7" ht="15.75" x14ac:dyDescent="0.25">
      <c r="A179" s="41"/>
      <c r="B179" s="41"/>
      <c r="C179" s="41"/>
      <c r="D179" s="41"/>
      <c r="E179" s="41"/>
      <c r="F179" s="41"/>
      <c r="G179" s="41"/>
    </row>
    <row r="180" spans="1:7" x14ac:dyDescent="0.25"/>
    <row r="181" spans="1:7" ht="15.75" x14ac:dyDescent="0.25">
      <c r="A181" s="98" t="s">
        <v>37</v>
      </c>
      <c r="B181" s="104"/>
      <c r="C181" s="104"/>
      <c r="D181" s="104"/>
      <c r="E181" s="104"/>
      <c r="F181" s="104"/>
      <c r="G181" s="104"/>
    </row>
    <row r="182" spans="1:7" ht="15.75" x14ac:dyDescent="0.25">
      <c r="A182" s="98" t="s">
        <v>38</v>
      </c>
      <c r="B182" s="104"/>
      <c r="C182" s="104"/>
      <c r="D182" s="104"/>
      <c r="E182" s="104"/>
      <c r="F182" s="104"/>
      <c r="G182" s="104"/>
    </row>
    <row r="183" spans="1:7" ht="38.25" x14ac:dyDescent="0.25">
      <c r="A183" s="32" t="s">
        <v>128</v>
      </c>
      <c r="B183" s="32" t="s">
        <v>131</v>
      </c>
      <c r="C183" s="31" t="s">
        <v>18</v>
      </c>
      <c r="D183" s="31" t="s">
        <v>19</v>
      </c>
      <c r="E183" s="31" t="s">
        <v>41</v>
      </c>
      <c r="F183" s="31" t="s">
        <v>21</v>
      </c>
      <c r="G183" s="31" t="s">
        <v>42</v>
      </c>
    </row>
    <row r="184" spans="1:7" ht="15.75" x14ac:dyDescent="0.25">
      <c r="A184" s="42">
        <v>1</v>
      </c>
      <c r="B184" s="33" t="s">
        <v>46</v>
      </c>
      <c r="C184" s="34">
        <v>184666939.93000001</v>
      </c>
      <c r="D184" s="34">
        <v>141825196.86000001</v>
      </c>
      <c r="E184" s="35">
        <v>0.76800500000000005</v>
      </c>
      <c r="F184" s="34">
        <v>105604940.48999999</v>
      </c>
      <c r="G184" s="35">
        <v>0.57186700000000001</v>
      </c>
    </row>
    <row r="185" spans="1:7" ht="15.75" x14ac:dyDescent="0.25">
      <c r="A185" s="42">
        <v>2</v>
      </c>
      <c r="B185" s="33" t="s">
        <v>66</v>
      </c>
      <c r="C185" s="34">
        <v>11580254.199999999</v>
      </c>
      <c r="D185" s="34">
        <v>7151355.4800000004</v>
      </c>
      <c r="E185" s="35">
        <v>0.61754699999999996</v>
      </c>
      <c r="F185" s="34">
        <v>6383253.4299999997</v>
      </c>
      <c r="G185" s="35">
        <v>0.55121900000000001</v>
      </c>
    </row>
    <row r="186" spans="1:7" ht="15.75" x14ac:dyDescent="0.25">
      <c r="A186" s="42">
        <v>3</v>
      </c>
      <c r="B186" s="33" t="s">
        <v>56</v>
      </c>
      <c r="C186" s="34">
        <v>2193578.5099999998</v>
      </c>
      <c r="D186" s="34">
        <v>1281596.02</v>
      </c>
      <c r="E186" s="35">
        <v>0.58424900000000002</v>
      </c>
      <c r="F186" s="34">
        <v>1206223.22</v>
      </c>
      <c r="G186" s="35">
        <v>0.54988800000000004</v>
      </c>
    </row>
    <row r="187" spans="1:7" ht="15.75" x14ac:dyDescent="0.25">
      <c r="A187" s="42">
        <v>4</v>
      </c>
      <c r="B187" s="33" t="s">
        <v>63</v>
      </c>
      <c r="C187" s="34">
        <v>942854.61</v>
      </c>
      <c r="D187" s="34">
        <v>516820.76</v>
      </c>
      <c r="E187" s="35">
        <v>0.54814499999999999</v>
      </c>
      <c r="F187" s="34">
        <v>516820.76</v>
      </c>
      <c r="G187" s="35">
        <v>0.54814499999999999</v>
      </c>
    </row>
    <row r="188" spans="1:7" ht="15.75" x14ac:dyDescent="0.25">
      <c r="A188" s="42">
        <v>5</v>
      </c>
      <c r="B188" s="33" t="s">
        <v>47</v>
      </c>
      <c r="C188" s="34">
        <v>78643629.049999997</v>
      </c>
      <c r="D188" s="34">
        <v>49808728.57</v>
      </c>
      <c r="E188" s="35">
        <v>0.63334699999999999</v>
      </c>
      <c r="F188" s="34">
        <v>41710490.299999997</v>
      </c>
      <c r="G188" s="35">
        <v>0.53037299999999998</v>
      </c>
    </row>
    <row r="189" spans="1:7" ht="15.75" x14ac:dyDescent="0.25">
      <c r="A189" s="42">
        <v>6</v>
      </c>
      <c r="B189" s="33" t="s">
        <v>67</v>
      </c>
      <c r="C189" s="34">
        <v>5422007.4000000004</v>
      </c>
      <c r="D189" s="34">
        <v>3582071.76</v>
      </c>
      <c r="E189" s="35">
        <v>0.66065399999999996</v>
      </c>
      <c r="F189" s="34">
        <v>2811221.89</v>
      </c>
      <c r="G189" s="35">
        <v>0.51848399999999994</v>
      </c>
    </row>
    <row r="190" spans="1:7" ht="15.75" x14ac:dyDescent="0.25">
      <c r="A190" s="42">
        <v>7</v>
      </c>
      <c r="B190" s="33" t="s">
        <v>101</v>
      </c>
      <c r="C190" s="34">
        <v>116813750.62</v>
      </c>
      <c r="D190" s="34">
        <v>69283916.950000003</v>
      </c>
      <c r="E190" s="35">
        <v>0.59311400000000003</v>
      </c>
      <c r="F190" s="34">
        <v>60442028.850000001</v>
      </c>
      <c r="G190" s="35">
        <v>0.51742200000000005</v>
      </c>
    </row>
    <row r="191" spans="1:7" ht="15.75" x14ac:dyDescent="0.25">
      <c r="A191" s="42">
        <v>8</v>
      </c>
      <c r="B191" s="33" t="s">
        <v>97</v>
      </c>
      <c r="C191" s="34">
        <v>6904614.5999999996</v>
      </c>
      <c r="D191" s="34">
        <v>4370836.8499999996</v>
      </c>
      <c r="E191" s="35">
        <v>0.63303100000000001</v>
      </c>
      <c r="F191" s="34">
        <v>3543460.45</v>
      </c>
      <c r="G191" s="35">
        <v>0.51320200000000005</v>
      </c>
    </row>
    <row r="192" spans="1:7" ht="15.75" x14ac:dyDescent="0.25">
      <c r="A192" s="42">
        <v>9</v>
      </c>
      <c r="B192" s="33" t="s">
        <v>48</v>
      </c>
      <c r="C192" s="34">
        <v>39342294.32</v>
      </c>
      <c r="D192" s="34">
        <v>28819743.329999998</v>
      </c>
      <c r="E192" s="35">
        <v>0.73253800000000002</v>
      </c>
      <c r="F192" s="34">
        <v>20167781.5</v>
      </c>
      <c r="G192" s="35">
        <v>0.51262300000000005</v>
      </c>
    </row>
    <row r="193" spans="1:7" ht="15.75" x14ac:dyDescent="0.25">
      <c r="A193" s="42">
        <v>10</v>
      </c>
      <c r="B193" s="33" t="s">
        <v>68</v>
      </c>
      <c r="C193" s="34">
        <v>7242548.9400000004</v>
      </c>
      <c r="D193" s="34">
        <v>4261053.83</v>
      </c>
      <c r="E193" s="35">
        <v>0.58833599999999997</v>
      </c>
      <c r="F193" s="34">
        <v>3703542.24</v>
      </c>
      <c r="G193" s="35">
        <v>0.51135900000000001</v>
      </c>
    </row>
    <row r="194" spans="1:7" ht="15.75" x14ac:dyDescent="0.25">
      <c r="A194" s="42">
        <v>11</v>
      </c>
      <c r="B194" s="33" t="s">
        <v>98</v>
      </c>
      <c r="C194" s="44">
        <f>4843114.61</f>
        <v>4843114.6100000003</v>
      </c>
      <c r="D194" s="34">
        <v>2517039.9300000002</v>
      </c>
      <c r="E194" s="46">
        <f>D194/C194</f>
        <v>0.51971512811256804</v>
      </c>
      <c r="F194" s="34">
        <v>2456089.9300000002</v>
      </c>
      <c r="G194" s="46">
        <f>F194/C194</f>
        <v>0.50713025145609758</v>
      </c>
    </row>
    <row r="195" spans="1:7" ht="15.75" x14ac:dyDescent="0.25">
      <c r="A195" s="42">
        <v>12</v>
      </c>
      <c r="B195" s="33" t="s">
        <v>69</v>
      </c>
      <c r="C195" s="34">
        <v>8460575.0399999991</v>
      </c>
      <c r="D195" s="34">
        <v>4913614.91</v>
      </c>
      <c r="E195" s="35">
        <v>0.580766</v>
      </c>
      <c r="F195" s="34">
        <v>3713094.85</v>
      </c>
      <c r="G195" s="35">
        <v>0.43886999999999998</v>
      </c>
    </row>
    <row r="196" spans="1:7" ht="15.75" x14ac:dyDescent="0.25">
      <c r="A196" s="42">
        <v>13</v>
      </c>
      <c r="B196" s="33" t="s">
        <v>76</v>
      </c>
      <c r="C196" s="34">
        <v>86280698.170000002</v>
      </c>
      <c r="D196" s="34">
        <v>52144500.219999999</v>
      </c>
      <c r="E196" s="35">
        <v>0.60435899999999998</v>
      </c>
      <c r="F196" s="34">
        <v>35138009.049999997</v>
      </c>
      <c r="G196" s="35">
        <v>0.407252</v>
      </c>
    </row>
    <row r="197" spans="1:7" ht="15.75" x14ac:dyDescent="0.25">
      <c r="A197" s="42">
        <v>14</v>
      </c>
      <c r="B197" s="33" t="s">
        <v>77</v>
      </c>
      <c r="C197" s="34">
        <v>19959958.170000002</v>
      </c>
      <c r="D197" s="34">
        <v>10286243.539999999</v>
      </c>
      <c r="E197" s="35">
        <v>0.51534400000000002</v>
      </c>
      <c r="F197" s="34">
        <v>7606849.8600000003</v>
      </c>
      <c r="G197" s="35">
        <v>0.381106</v>
      </c>
    </row>
    <row r="198" spans="1:7" ht="15.75" x14ac:dyDescent="0.25">
      <c r="A198" s="42">
        <v>15</v>
      </c>
      <c r="B198" s="33" t="s">
        <v>70</v>
      </c>
      <c r="C198" s="34">
        <v>4647813.45</v>
      </c>
      <c r="D198" s="34">
        <v>2228966.7200000002</v>
      </c>
      <c r="E198" s="35">
        <v>0.47957300000000003</v>
      </c>
      <c r="F198" s="34">
        <v>1692305.4</v>
      </c>
      <c r="G198" s="35">
        <v>0.36410799999999999</v>
      </c>
    </row>
    <row r="199" spans="1:7" ht="15.75" x14ac:dyDescent="0.25">
      <c r="A199" s="42">
        <v>16</v>
      </c>
      <c r="B199" s="33" t="s">
        <v>50</v>
      </c>
      <c r="C199" s="34">
        <v>1849407.03</v>
      </c>
      <c r="D199" s="34">
        <v>695883.09</v>
      </c>
      <c r="E199" s="35">
        <v>0.376274</v>
      </c>
      <c r="F199" s="34">
        <v>621669.88</v>
      </c>
      <c r="G199" s="35">
        <v>0.336146</v>
      </c>
    </row>
    <row r="200" spans="1:7" ht="15.75" x14ac:dyDescent="0.25">
      <c r="A200" s="42">
        <v>17</v>
      </c>
      <c r="B200" s="33" t="s">
        <v>104</v>
      </c>
      <c r="C200" s="34">
        <v>261457686.19999999</v>
      </c>
      <c r="D200" s="34">
        <v>111206533.23999999</v>
      </c>
      <c r="E200" s="35">
        <v>0.42533300000000002</v>
      </c>
      <c r="F200" s="34">
        <v>72602773.129999995</v>
      </c>
      <c r="G200" s="35">
        <v>0.27768500000000002</v>
      </c>
    </row>
    <row r="201" spans="1:7" ht="15.75" x14ac:dyDescent="0.25">
      <c r="A201" s="42">
        <v>18</v>
      </c>
      <c r="B201" s="33" t="s">
        <v>110</v>
      </c>
      <c r="C201" s="34">
        <v>19746485.059999999</v>
      </c>
      <c r="D201" s="34">
        <v>5124382.3099999996</v>
      </c>
      <c r="E201" s="35">
        <v>0.25950899999999999</v>
      </c>
      <c r="F201" s="34">
        <v>3904051.98</v>
      </c>
      <c r="G201" s="35">
        <v>0.197709</v>
      </c>
    </row>
    <row r="202" spans="1:7" ht="15.75" x14ac:dyDescent="0.25">
      <c r="A202" s="42">
        <v>19</v>
      </c>
      <c r="B202" s="33" t="s">
        <v>105</v>
      </c>
      <c r="C202" s="34">
        <v>65317491.060000002</v>
      </c>
      <c r="D202" s="34">
        <v>41134383.420000002</v>
      </c>
      <c r="E202" s="35">
        <v>0.62976100000000002</v>
      </c>
      <c r="F202" s="34">
        <v>11331087.84</v>
      </c>
      <c r="G202" s="35">
        <v>0.17347699999999999</v>
      </c>
    </row>
    <row r="203" spans="1:7" x14ac:dyDescent="0.25">
      <c r="A203" s="101" t="s">
        <v>132</v>
      </c>
      <c r="B203" s="102"/>
      <c r="C203" s="48">
        <f>SUM(C184:C202)</f>
        <v>926315700.96999979</v>
      </c>
      <c r="D203" s="39">
        <v>541152867.78999996</v>
      </c>
      <c r="E203" s="47">
        <f>D203/C203</f>
        <v>0.58419917445351177</v>
      </c>
      <c r="F203" s="39">
        <v>385155695.05000001</v>
      </c>
      <c r="G203" s="47">
        <f>F203/C203</f>
        <v>0.41579311960995669</v>
      </c>
    </row>
    <row r="204" spans="1:7" ht="6.95" customHeight="1" x14ac:dyDescent="0.25">
      <c r="A204" s="41"/>
      <c r="B204" s="41"/>
      <c r="C204" s="41"/>
      <c r="D204" s="41"/>
      <c r="E204" s="41"/>
      <c r="F204" s="41"/>
      <c r="G204" s="41"/>
    </row>
    <row r="205" spans="1:7" ht="6.95" customHeight="1" x14ac:dyDescent="0.25"/>
    <row r="206" spans="1:7" ht="15.75" x14ac:dyDescent="0.25">
      <c r="A206" s="98" t="s">
        <v>37</v>
      </c>
      <c r="B206" s="104"/>
      <c r="C206" s="104"/>
      <c r="D206" s="104"/>
      <c r="E206" s="104"/>
      <c r="F206" s="104"/>
      <c r="G206" s="104"/>
    </row>
    <row r="207" spans="1:7" ht="15.75" x14ac:dyDescent="0.25">
      <c r="A207" s="98" t="s">
        <v>38</v>
      </c>
      <c r="B207" s="104"/>
      <c r="C207" s="104"/>
      <c r="D207" s="104"/>
      <c r="E207" s="104"/>
      <c r="F207" s="104"/>
      <c r="G207" s="104"/>
    </row>
    <row r="208" spans="1:7" ht="38.25" x14ac:dyDescent="0.25">
      <c r="A208" s="32" t="s">
        <v>128</v>
      </c>
      <c r="B208" s="32" t="s">
        <v>133</v>
      </c>
      <c r="C208" s="31" t="s">
        <v>18</v>
      </c>
      <c r="D208" s="31" t="s">
        <v>19</v>
      </c>
      <c r="E208" s="31" t="s">
        <v>41</v>
      </c>
      <c r="F208" s="31" t="s">
        <v>21</v>
      </c>
      <c r="G208" s="31" t="s">
        <v>42</v>
      </c>
    </row>
    <row r="209" spans="1:7" ht="15.75" x14ac:dyDescent="0.25">
      <c r="A209" s="42">
        <v>1</v>
      </c>
      <c r="B209" s="33" t="s">
        <v>43</v>
      </c>
      <c r="C209" s="34">
        <v>175366769.06999999</v>
      </c>
      <c r="D209" s="34">
        <v>122053376.43000001</v>
      </c>
      <c r="E209" s="35">
        <v>0.69598899999999997</v>
      </c>
      <c r="F209" s="34">
        <v>110541813.73</v>
      </c>
      <c r="G209" s="35">
        <v>0.63034599999999996</v>
      </c>
    </row>
    <row r="210" spans="1:7" ht="15.75" x14ac:dyDescent="0.25">
      <c r="A210" s="42">
        <v>2</v>
      </c>
      <c r="B210" s="33" t="s">
        <v>74</v>
      </c>
      <c r="C210" s="34">
        <v>4425537.24</v>
      </c>
      <c r="D210" s="34">
        <v>2748596.74</v>
      </c>
      <c r="E210" s="35">
        <v>0.62107599999999996</v>
      </c>
      <c r="F210" s="34">
        <v>2726081.74</v>
      </c>
      <c r="G210" s="35">
        <v>0.61598900000000001</v>
      </c>
    </row>
    <row r="211" spans="1:7" ht="15.75" x14ac:dyDescent="0.25">
      <c r="A211" s="42">
        <v>3</v>
      </c>
      <c r="B211" s="33" t="s">
        <v>44</v>
      </c>
      <c r="C211" s="34">
        <v>5713221.5499999998</v>
      </c>
      <c r="D211" s="34">
        <v>3652478.48</v>
      </c>
      <c r="E211" s="35">
        <v>0.63930299999999995</v>
      </c>
      <c r="F211" s="34">
        <v>3374214.01</v>
      </c>
      <c r="G211" s="35">
        <v>0.59059700000000004</v>
      </c>
    </row>
    <row r="212" spans="1:7" ht="15.75" x14ac:dyDescent="0.25">
      <c r="A212" s="42">
        <v>4</v>
      </c>
      <c r="B212" s="33" t="s">
        <v>55</v>
      </c>
      <c r="C212" s="34">
        <v>5305601.58</v>
      </c>
      <c r="D212" s="34">
        <v>3125481.78</v>
      </c>
      <c r="E212" s="35">
        <v>0.58909100000000003</v>
      </c>
      <c r="F212" s="34">
        <v>3125481.78</v>
      </c>
      <c r="G212" s="35">
        <v>0.58909100000000003</v>
      </c>
    </row>
    <row r="213" spans="1:7" ht="15.75" x14ac:dyDescent="0.25">
      <c r="A213" s="42">
        <v>5</v>
      </c>
      <c r="B213" s="33" t="s">
        <v>52</v>
      </c>
      <c r="C213" s="34">
        <v>1543768.04</v>
      </c>
      <c r="D213" s="34">
        <v>969676.44</v>
      </c>
      <c r="E213" s="35">
        <v>0.62812299999999999</v>
      </c>
      <c r="F213" s="34">
        <v>900052.64</v>
      </c>
      <c r="G213" s="35">
        <v>0.58302299999999996</v>
      </c>
    </row>
    <row r="214" spans="1:7" ht="15.75" x14ac:dyDescent="0.25">
      <c r="A214" s="42">
        <v>6</v>
      </c>
      <c r="B214" s="33" t="s">
        <v>46</v>
      </c>
      <c r="C214" s="34">
        <v>184666939.93000001</v>
      </c>
      <c r="D214" s="34">
        <v>141825196.86000001</v>
      </c>
      <c r="E214" s="35">
        <v>0.76800500000000005</v>
      </c>
      <c r="F214" s="34">
        <v>105604940.48999999</v>
      </c>
      <c r="G214" s="35">
        <v>0.57186700000000001</v>
      </c>
    </row>
    <row r="215" spans="1:7" ht="15.75" x14ac:dyDescent="0.25">
      <c r="A215" s="42">
        <v>7</v>
      </c>
      <c r="B215" s="33" t="s">
        <v>85</v>
      </c>
      <c r="C215" s="34">
        <v>2700547.21</v>
      </c>
      <c r="D215" s="34">
        <v>1653130.7</v>
      </c>
      <c r="E215" s="35">
        <v>0.612147</v>
      </c>
      <c r="F215" s="34">
        <v>1513700.55</v>
      </c>
      <c r="G215" s="35">
        <v>0.56051600000000001</v>
      </c>
    </row>
    <row r="216" spans="1:7" ht="15.75" x14ac:dyDescent="0.25">
      <c r="A216" s="42">
        <v>8</v>
      </c>
      <c r="B216" s="33" t="s">
        <v>66</v>
      </c>
      <c r="C216" s="34">
        <v>11580254.199999999</v>
      </c>
      <c r="D216" s="34">
        <v>7151355.4800000004</v>
      </c>
      <c r="E216" s="35">
        <v>0.61754699999999996</v>
      </c>
      <c r="F216" s="34">
        <v>6383253.4299999997</v>
      </c>
      <c r="G216" s="35">
        <v>0.55121900000000001</v>
      </c>
    </row>
    <row r="217" spans="1:7" ht="15.75" x14ac:dyDescent="0.25">
      <c r="A217" s="42">
        <v>9</v>
      </c>
      <c r="B217" s="33" t="s">
        <v>56</v>
      </c>
      <c r="C217" s="34">
        <v>2193578.5099999998</v>
      </c>
      <c r="D217" s="34">
        <v>1281596.02</v>
      </c>
      <c r="E217" s="35">
        <v>0.58424900000000002</v>
      </c>
      <c r="F217" s="34">
        <v>1206223.22</v>
      </c>
      <c r="G217" s="35">
        <v>0.54988800000000004</v>
      </c>
    </row>
    <row r="218" spans="1:7" ht="15.75" x14ac:dyDescent="0.25">
      <c r="A218" s="42">
        <v>10</v>
      </c>
      <c r="B218" s="33" t="s">
        <v>63</v>
      </c>
      <c r="C218" s="34">
        <v>942854.61</v>
      </c>
      <c r="D218" s="34">
        <v>516820.76</v>
      </c>
      <c r="E218" s="35">
        <v>0.54814499999999999</v>
      </c>
      <c r="F218" s="34">
        <v>516820.76</v>
      </c>
      <c r="G218" s="35">
        <v>0.54814499999999999</v>
      </c>
    </row>
    <row r="219" spans="1:7" ht="15.75" x14ac:dyDescent="0.25">
      <c r="A219" s="42">
        <v>11</v>
      </c>
      <c r="B219" s="33" t="s">
        <v>79</v>
      </c>
      <c r="C219" s="34">
        <v>7449963.7300000004</v>
      </c>
      <c r="D219" s="34">
        <v>4258765.95</v>
      </c>
      <c r="E219" s="35">
        <v>0.57164899999999996</v>
      </c>
      <c r="F219" s="34">
        <v>3969315.28</v>
      </c>
      <c r="G219" s="35">
        <v>0.53279699999999997</v>
      </c>
    </row>
    <row r="220" spans="1:7" ht="15.75" x14ac:dyDescent="0.25">
      <c r="A220" s="42">
        <v>12</v>
      </c>
      <c r="B220" s="33" t="s">
        <v>47</v>
      </c>
      <c r="C220" s="34">
        <v>78643629.049999997</v>
      </c>
      <c r="D220" s="34">
        <v>49808728.57</v>
      </c>
      <c r="E220" s="35">
        <v>0.63334699999999999</v>
      </c>
      <c r="F220" s="34">
        <v>41710490.299999997</v>
      </c>
      <c r="G220" s="35">
        <v>0.53037299999999998</v>
      </c>
    </row>
    <row r="221" spans="1:7" ht="15.75" x14ac:dyDescent="0.25">
      <c r="A221" s="42">
        <v>13</v>
      </c>
      <c r="B221" s="33" t="s">
        <v>107</v>
      </c>
      <c r="C221" s="34">
        <v>1149458.57</v>
      </c>
      <c r="D221" s="34">
        <v>655331.17000000004</v>
      </c>
      <c r="E221" s="35">
        <v>0.57012200000000002</v>
      </c>
      <c r="F221" s="34">
        <v>603591.88</v>
      </c>
      <c r="G221" s="35">
        <v>0.52510999999999997</v>
      </c>
    </row>
    <row r="222" spans="1:7" ht="15.75" x14ac:dyDescent="0.25">
      <c r="A222" s="42">
        <v>14</v>
      </c>
      <c r="B222" s="33" t="s">
        <v>67</v>
      </c>
      <c r="C222" s="34">
        <v>5422007.4000000004</v>
      </c>
      <c r="D222" s="34">
        <v>3582071.76</v>
      </c>
      <c r="E222" s="35">
        <v>0.66065399999999996</v>
      </c>
      <c r="F222" s="34">
        <v>2811221.89</v>
      </c>
      <c r="G222" s="35">
        <v>0.51848399999999994</v>
      </c>
    </row>
    <row r="223" spans="1:7" ht="15.75" x14ac:dyDescent="0.25">
      <c r="A223" s="42">
        <v>15</v>
      </c>
      <c r="B223" s="33" t="s">
        <v>101</v>
      </c>
      <c r="C223" s="34">
        <v>116813750.62</v>
      </c>
      <c r="D223" s="34">
        <v>69283916.950000003</v>
      </c>
      <c r="E223" s="35">
        <v>0.59311400000000003</v>
      </c>
      <c r="F223" s="34">
        <v>60442028.850000001</v>
      </c>
      <c r="G223" s="35">
        <v>0.51742200000000005</v>
      </c>
    </row>
    <row r="224" spans="1:7" ht="15.75" x14ac:dyDescent="0.25">
      <c r="A224" s="42">
        <v>16</v>
      </c>
      <c r="B224" s="33" t="s">
        <v>57</v>
      </c>
      <c r="C224" s="34">
        <v>4163426.4</v>
      </c>
      <c r="D224" s="34">
        <v>2157107.86</v>
      </c>
      <c r="E224" s="35">
        <v>0.51810900000000004</v>
      </c>
      <c r="F224" s="34">
        <v>2138001.46</v>
      </c>
      <c r="G224" s="35">
        <v>0.51351999999999998</v>
      </c>
    </row>
    <row r="225" spans="1:7" ht="15.75" x14ac:dyDescent="0.25">
      <c r="A225" s="42">
        <v>17</v>
      </c>
      <c r="B225" s="33" t="s">
        <v>97</v>
      </c>
      <c r="C225" s="34">
        <v>6904614.5999999996</v>
      </c>
      <c r="D225" s="34">
        <v>4370836.8499999996</v>
      </c>
      <c r="E225" s="35">
        <v>0.63303100000000001</v>
      </c>
      <c r="F225" s="34">
        <v>3543460.45</v>
      </c>
      <c r="G225" s="35">
        <v>0.51320200000000005</v>
      </c>
    </row>
    <row r="226" spans="1:7" ht="15.75" x14ac:dyDescent="0.25">
      <c r="A226" s="42">
        <v>18</v>
      </c>
      <c r="B226" s="33" t="s">
        <v>48</v>
      </c>
      <c r="C226" s="34">
        <v>39342294.32</v>
      </c>
      <c r="D226" s="34">
        <v>28819743.329999998</v>
      </c>
      <c r="E226" s="35">
        <v>0.73253800000000002</v>
      </c>
      <c r="F226" s="34">
        <v>20167781.5</v>
      </c>
      <c r="G226" s="35">
        <v>0.51262300000000005</v>
      </c>
    </row>
    <row r="227" spans="1:7" ht="15.75" x14ac:dyDescent="0.25">
      <c r="A227" s="42">
        <v>19</v>
      </c>
      <c r="B227" s="33" t="s">
        <v>75</v>
      </c>
      <c r="C227" s="34">
        <v>25558366.460000001</v>
      </c>
      <c r="D227" s="34">
        <v>13468835.380000001</v>
      </c>
      <c r="E227" s="35">
        <v>0.52698299999999998</v>
      </c>
      <c r="F227" s="34">
        <v>13088395.029999999</v>
      </c>
      <c r="G227" s="35">
        <v>0.51209800000000005</v>
      </c>
    </row>
    <row r="228" spans="1:7" ht="15.75" x14ac:dyDescent="0.25">
      <c r="A228" s="42">
        <v>20</v>
      </c>
      <c r="B228" s="33" t="s">
        <v>58</v>
      </c>
      <c r="C228" s="34">
        <v>10036818.529999999</v>
      </c>
      <c r="D228" s="34">
        <v>5498747.5499999998</v>
      </c>
      <c r="E228" s="35">
        <v>0.54785799999999996</v>
      </c>
      <c r="F228" s="34">
        <v>5139660.28</v>
      </c>
      <c r="G228" s="35">
        <v>0.51208100000000001</v>
      </c>
    </row>
    <row r="229" spans="1:7" ht="15.75" x14ac:dyDescent="0.25">
      <c r="A229" s="42">
        <v>21</v>
      </c>
      <c r="B229" s="33" t="s">
        <v>68</v>
      </c>
      <c r="C229" s="34">
        <v>7242548.9400000004</v>
      </c>
      <c r="D229" s="34">
        <v>4261053.83</v>
      </c>
      <c r="E229" s="35">
        <v>0.58833599999999997</v>
      </c>
      <c r="F229" s="34">
        <v>3703542.24</v>
      </c>
      <c r="G229" s="35">
        <v>0.51135900000000001</v>
      </c>
    </row>
    <row r="230" spans="1:7" ht="15.75" x14ac:dyDescent="0.25">
      <c r="A230" s="42">
        <v>22</v>
      </c>
      <c r="B230" s="33" t="s">
        <v>98</v>
      </c>
      <c r="C230" s="44">
        <f>4843114.61</f>
        <v>4843114.6100000003</v>
      </c>
      <c r="D230" s="34">
        <v>2517039.9300000002</v>
      </c>
      <c r="E230" s="46">
        <f>D230/C230</f>
        <v>0.51971512811256804</v>
      </c>
      <c r="F230" s="34">
        <v>2456089.9300000002</v>
      </c>
      <c r="G230" s="46">
        <f>F230/C230</f>
        <v>0.50713025145609758</v>
      </c>
    </row>
    <row r="231" spans="1:7" ht="15.75" x14ac:dyDescent="0.25">
      <c r="A231" s="42">
        <v>23</v>
      </c>
      <c r="B231" s="33" t="s">
        <v>102</v>
      </c>
      <c r="C231" s="34">
        <v>63749401.240000002</v>
      </c>
      <c r="D231" s="34">
        <v>36960390.259999998</v>
      </c>
      <c r="E231" s="35">
        <v>0.57977599999999996</v>
      </c>
      <c r="F231" s="34">
        <v>30572145.949999999</v>
      </c>
      <c r="G231" s="35">
        <v>0.47956799999999999</v>
      </c>
    </row>
    <row r="232" spans="1:7" ht="15.75" x14ac:dyDescent="0.25">
      <c r="A232" s="42">
        <v>24</v>
      </c>
      <c r="B232" s="33" t="s">
        <v>86</v>
      </c>
      <c r="C232" s="34">
        <v>1888485.83</v>
      </c>
      <c r="D232" s="34">
        <v>988262.04</v>
      </c>
      <c r="E232" s="35">
        <v>0.52330900000000002</v>
      </c>
      <c r="F232" s="34">
        <v>902099.61</v>
      </c>
      <c r="G232" s="35">
        <v>0.477684</v>
      </c>
    </row>
    <row r="233" spans="1:7" ht="15.75" x14ac:dyDescent="0.25">
      <c r="A233" s="42">
        <v>25</v>
      </c>
      <c r="B233" s="33" t="s">
        <v>108</v>
      </c>
      <c r="C233" s="34">
        <v>8458865.6300000008</v>
      </c>
      <c r="D233" s="34">
        <v>4209667.57</v>
      </c>
      <c r="E233" s="35">
        <v>0.49766300000000002</v>
      </c>
      <c r="F233" s="34">
        <v>4031524.81</v>
      </c>
      <c r="G233" s="35">
        <v>0.476603</v>
      </c>
    </row>
    <row r="234" spans="1:7" ht="15.75" x14ac:dyDescent="0.25">
      <c r="A234" s="42">
        <v>26</v>
      </c>
      <c r="B234" s="33" t="s">
        <v>80</v>
      </c>
      <c r="C234" s="34">
        <v>10782632.550000001</v>
      </c>
      <c r="D234" s="34">
        <v>5888736.2400000002</v>
      </c>
      <c r="E234" s="35">
        <v>0.54613199999999995</v>
      </c>
      <c r="F234" s="34">
        <v>5089178.96</v>
      </c>
      <c r="G234" s="35">
        <v>0.47197899999999998</v>
      </c>
    </row>
    <row r="235" spans="1:7" ht="15.75" x14ac:dyDescent="0.25">
      <c r="A235" s="42">
        <v>27</v>
      </c>
      <c r="B235" s="33" t="s">
        <v>59</v>
      </c>
      <c r="C235" s="34">
        <v>33371210.780000001</v>
      </c>
      <c r="D235" s="34">
        <v>24892977.690000001</v>
      </c>
      <c r="E235" s="35">
        <v>0.74594199999999999</v>
      </c>
      <c r="F235" s="34">
        <v>15169983.34</v>
      </c>
      <c r="G235" s="35">
        <v>0.45458300000000001</v>
      </c>
    </row>
    <row r="236" spans="1:7" ht="15.75" x14ac:dyDescent="0.25">
      <c r="A236" s="42">
        <v>28</v>
      </c>
      <c r="B236" s="33" t="s">
        <v>64</v>
      </c>
      <c r="C236" s="34">
        <v>5606217.79</v>
      </c>
      <c r="D236" s="34">
        <v>2635284.56</v>
      </c>
      <c r="E236" s="35">
        <v>0.47006500000000001</v>
      </c>
      <c r="F236" s="34">
        <v>2516113.42</v>
      </c>
      <c r="G236" s="35">
        <v>0.44880799999999998</v>
      </c>
    </row>
    <row r="237" spans="1:7" ht="15.75" x14ac:dyDescent="0.25">
      <c r="A237" s="42">
        <v>29</v>
      </c>
      <c r="B237" s="33" t="s">
        <v>69</v>
      </c>
      <c r="C237" s="34">
        <v>8460575.0399999991</v>
      </c>
      <c r="D237" s="34">
        <v>4913614.91</v>
      </c>
      <c r="E237" s="35">
        <v>0.580766</v>
      </c>
      <c r="F237" s="34">
        <v>3713094.85</v>
      </c>
      <c r="G237" s="35">
        <v>0.43886999999999998</v>
      </c>
    </row>
    <row r="238" spans="1:7" ht="15.75" x14ac:dyDescent="0.25">
      <c r="A238" s="42">
        <v>30</v>
      </c>
      <c r="B238" s="33" t="s">
        <v>112</v>
      </c>
      <c r="C238" s="34">
        <v>7899260.8300000001</v>
      </c>
      <c r="D238" s="34">
        <v>5454079.2000000002</v>
      </c>
      <c r="E238" s="35">
        <v>0.69045400000000001</v>
      </c>
      <c r="F238" s="34">
        <v>3422966.69</v>
      </c>
      <c r="G238" s="35">
        <v>0.43332700000000002</v>
      </c>
    </row>
    <row r="239" spans="1:7" ht="15.75" x14ac:dyDescent="0.25">
      <c r="A239" s="42">
        <v>31</v>
      </c>
      <c r="B239" s="33" t="s">
        <v>87</v>
      </c>
      <c r="C239" s="34">
        <v>3033464.7</v>
      </c>
      <c r="D239" s="34">
        <v>1429735.27</v>
      </c>
      <c r="E239" s="35">
        <v>0.47132099999999999</v>
      </c>
      <c r="F239" s="34">
        <v>1308199.8899999999</v>
      </c>
      <c r="G239" s="35">
        <v>0.43125599999999997</v>
      </c>
    </row>
    <row r="240" spans="1:7" ht="15.75" x14ac:dyDescent="0.25">
      <c r="A240" s="42">
        <v>32</v>
      </c>
      <c r="B240" s="33" t="s">
        <v>88</v>
      </c>
      <c r="C240" s="34">
        <v>1800043.28</v>
      </c>
      <c r="D240" s="34">
        <v>910699.31</v>
      </c>
      <c r="E240" s="35">
        <v>0.50593200000000005</v>
      </c>
      <c r="F240" s="34">
        <v>758495.5</v>
      </c>
      <c r="G240" s="35">
        <v>0.42137599999999997</v>
      </c>
    </row>
    <row r="241" spans="1:7" ht="15.75" x14ac:dyDescent="0.25">
      <c r="A241" s="42">
        <v>33</v>
      </c>
      <c r="B241" s="33" t="s">
        <v>89</v>
      </c>
      <c r="C241" s="34">
        <v>2341404.4900000002</v>
      </c>
      <c r="D241" s="34">
        <v>1065194.17</v>
      </c>
      <c r="E241" s="35">
        <v>0.45493800000000001</v>
      </c>
      <c r="F241" s="34">
        <v>985640.61</v>
      </c>
      <c r="G241" s="35">
        <v>0.42096099999999997</v>
      </c>
    </row>
    <row r="242" spans="1:7" ht="15.75" x14ac:dyDescent="0.25">
      <c r="A242" s="42">
        <v>34</v>
      </c>
      <c r="B242" s="33" t="s">
        <v>90</v>
      </c>
      <c r="C242" s="34">
        <v>5409858.7400000002</v>
      </c>
      <c r="D242" s="34">
        <v>2774692.84</v>
      </c>
      <c r="E242" s="35">
        <v>0.51289600000000002</v>
      </c>
      <c r="F242" s="34">
        <v>2267966.23</v>
      </c>
      <c r="G242" s="35">
        <v>0.41922799999999999</v>
      </c>
    </row>
    <row r="243" spans="1:7" ht="15.75" x14ac:dyDescent="0.25">
      <c r="A243" s="42">
        <v>35</v>
      </c>
      <c r="B243" s="33" t="s">
        <v>81</v>
      </c>
      <c r="C243" s="34">
        <v>5046712.96</v>
      </c>
      <c r="D243" s="34">
        <v>2418114.7200000002</v>
      </c>
      <c r="E243" s="35">
        <v>0.47914600000000002</v>
      </c>
      <c r="F243" s="34">
        <v>2090464.4</v>
      </c>
      <c r="G243" s="35">
        <v>0.41422300000000001</v>
      </c>
    </row>
    <row r="244" spans="1:7" ht="15.75" x14ac:dyDescent="0.25">
      <c r="A244" s="42">
        <v>36</v>
      </c>
      <c r="B244" s="33" t="s">
        <v>76</v>
      </c>
      <c r="C244" s="34">
        <v>86280698.170000002</v>
      </c>
      <c r="D244" s="34">
        <v>52144500.219999999</v>
      </c>
      <c r="E244" s="35">
        <v>0.60435899999999998</v>
      </c>
      <c r="F244" s="34">
        <v>35138009.049999997</v>
      </c>
      <c r="G244" s="35">
        <v>0.407252</v>
      </c>
    </row>
    <row r="245" spans="1:7" ht="15.75" x14ac:dyDescent="0.25">
      <c r="A245" s="42">
        <v>37</v>
      </c>
      <c r="B245" s="33" t="s">
        <v>91</v>
      </c>
      <c r="C245" s="34">
        <v>4194450.32</v>
      </c>
      <c r="D245" s="34">
        <v>1976327.87</v>
      </c>
      <c r="E245" s="35">
        <v>0.47117700000000001</v>
      </c>
      <c r="F245" s="34">
        <v>1684070.55</v>
      </c>
      <c r="G245" s="35">
        <v>0.40150000000000002</v>
      </c>
    </row>
    <row r="246" spans="1:7" ht="15.75" x14ac:dyDescent="0.25">
      <c r="A246" s="42">
        <v>38</v>
      </c>
      <c r="B246" s="33" t="s">
        <v>113</v>
      </c>
      <c r="C246" s="34">
        <v>7401990.5999999996</v>
      </c>
      <c r="D246" s="34">
        <v>4186888.18</v>
      </c>
      <c r="E246" s="35">
        <v>0.56564400000000004</v>
      </c>
      <c r="F246" s="34">
        <v>2961131.03</v>
      </c>
      <c r="G246" s="35">
        <v>0.40004499999999998</v>
      </c>
    </row>
    <row r="247" spans="1:7" ht="15.75" x14ac:dyDescent="0.25">
      <c r="A247" s="42">
        <v>39</v>
      </c>
      <c r="B247" s="33" t="s">
        <v>49</v>
      </c>
      <c r="C247" s="34">
        <v>5564286.3399999999</v>
      </c>
      <c r="D247" s="34">
        <v>2961458.13</v>
      </c>
      <c r="E247" s="35">
        <v>0.53222599999999998</v>
      </c>
      <c r="F247" s="34">
        <v>2182503.7000000002</v>
      </c>
      <c r="G247" s="35">
        <v>0.39223400000000003</v>
      </c>
    </row>
    <row r="248" spans="1:7" ht="15.75" x14ac:dyDescent="0.25">
      <c r="A248" s="42">
        <v>40</v>
      </c>
      <c r="B248" s="33" t="s">
        <v>103</v>
      </c>
      <c r="C248" s="34">
        <v>99806502.819999993</v>
      </c>
      <c r="D248" s="34">
        <v>61819256.219999999</v>
      </c>
      <c r="E248" s="35">
        <v>0.61939100000000002</v>
      </c>
      <c r="F248" s="34">
        <v>38830880.609999999</v>
      </c>
      <c r="G248" s="35">
        <v>0.38906200000000002</v>
      </c>
    </row>
    <row r="249" spans="1:7" ht="15.75" x14ac:dyDescent="0.25">
      <c r="A249" s="42">
        <v>41</v>
      </c>
      <c r="B249" s="33" t="s">
        <v>77</v>
      </c>
      <c r="C249" s="34">
        <v>19959958.170000002</v>
      </c>
      <c r="D249" s="34">
        <v>10286243.539999999</v>
      </c>
      <c r="E249" s="35">
        <v>0.51534400000000002</v>
      </c>
      <c r="F249" s="34">
        <v>7606849.8600000003</v>
      </c>
      <c r="G249" s="35">
        <v>0.381106</v>
      </c>
    </row>
    <row r="250" spans="1:7" ht="15.75" x14ac:dyDescent="0.25">
      <c r="A250" s="42">
        <v>42</v>
      </c>
      <c r="B250" s="33" t="s">
        <v>114</v>
      </c>
      <c r="C250" s="34">
        <v>7968673.7199999997</v>
      </c>
      <c r="D250" s="34">
        <v>4793707.4800000004</v>
      </c>
      <c r="E250" s="35">
        <v>0.60156900000000002</v>
      </c>
      <c r="F250" s="34">
        <v>3019709.46</v>
      </c>
      <c r="G250" s="35">
        <v>0.37894800000000001</v>
      </c>
    </row>
    <row r="251" spans="1:7" ht="15.75" x14ac:dyDescent="0.25">
      <c r="A251" s="42">
        <v>43</v>
      </c>
      <c r="B251" s="33" t="s">
        <v>109</v>
      </c>
      <c r="C251" s="34">
        <v>20207807.710000001</v>
      </c>
      <c r="D251" s="34">
        <v>12623001.17</v>
      </c>
      <c r="E251" s="35">
        <v>0.62465999999999999</v>
      </c>
      <c r="F251" s="34">
        <v>7623005.3099999996</v>
      </c>
      <c r="G251" s="35">
        <v>0.37723099999999998</v>
      </c>
    </row>
    <row r="252" spans="1:7" ht="15.75" x14ac:dyDescent="0.25">
      <c r="A252" s="42">
        <v>44</v>
      </c>
      <c r="B252" s="33" t="s">
        <v>53</v>
      </c>
      <c r="C252" s="34">
        <v>818636.09</v>
      </c>
      <c r="D252" s="34">
        <v>320583.21999999997</v>
      </c>
      <c r="E252" s="35">
        <v>0.39160699999999998</v>
      </c>
      <c r="F252" s="34">
        <v>305218.21999999997</v>
      </c>
      <c r="G252" s="35">
        <v>0.37283699999999997</v>
      </c>
    </row>
    <row r="253" spans="1:7" ht="15.75" x14ac:dyDescent="0.25">
      <c r="A253" s="42">
        <v>45</v>
      </c>
      <c r="B253" s="33" t="s">
        <v>82</v>
      </c>
      <c r="C253" s="34">
        <v>13436280.01</v>
      </c>
      <c r="D253" s="34">
        <v>5724596.4500000002</v>
      </c>
      <c r="E253" s="35">
        <v>0.42605500000000002</v>
      </c>
      <c r="F253" s="34">
        <v>5004217.34</v>
      </c>
      <c r="G253" s="35">
        <v>0.37244100000000002</v>
      </c>
    </row>
    <row r="254" spans="1:7" ht="15.75" x14ac:dyDescent="0.25">
      <c r="A254" s="42">
        <v>46</v>
      </c>
      <c r="B254" s="33" t="s">
        <v>115</v>
      </c>
      <c r="C254" s="34">
        <v>7363576.2400000002</v>
      </c>
      <c r="D254" s="34">
        <v>5145217.8</v>
      </c>
      <c r="E254" s="35">
        <v>0.698739</v>
      </c>
      <c r="F254" s="34">
        <v>2689532.8</v>
      </c>
      <c r="G254" s="35">
        <v>0.36524800000000002</v>
      </c>
    </row>
    <row r="255" spans="1:7" ht="15.75" x14ac:dyDescent="0.25">
      <c r="A255" s="42">
        <v>47</v>
      </c>
      <c r="B255" s="33" t="s">
        <v>70</v>
      </c>
      <c r="C255" s="34">
        <v>4647813.45</v>
      </c>
      <c r="D255" s="34">
        <v>2228966.7200000002</v>
      </c>
      <c r="E255" s="35">
        <v>0.47957300000000003</v>
      </c>
      <c r="F255" s="34">
        <v>1692305.4</v>
      </c>
      <c r="G255" s="35">
        <v>0.36410799999999999</v>
      </c>
    </row>
    <row r="256" spans="1:7" ht="15.75" x14ac:dyDescent="0.25">
      <c r="A256" s="42">
        <v>48</v>
      </c>
      <c r="B256" s="33" t="s">
        <v>116</v>
      </c>
      <c r="C256" s="34">
        <v>6357527.6399999997</v>
      </c>
      <c r="D256" s="34">
        <v>2946860.72</v>
      </c>
      <c r="E256" s="35">
        <v>0.46352300000000002</v>
      </c>
      <c r="F256" s="34">
        <v>2293294.73</v>
      </c>
      <c r="G256" s="35">
        <v>0.36072100000000001</v>
      </c>
    </row>
    <row r="257" spans="1:7" ht="15.75" x14ac:dyDescent="0.25">
      <c r="A257" s="42">
        <v>49</v>
      </c>
      <c r="B257" s="33" t="s">
        <v>92</v>
      </c>
      <c r="C257" s="34">
        <v>26043294.07</v>
      </c>
      <c r="D257" s="34">
        <v>10710779.82</v>
      </c>
      <c r="E257" s="35">
        <v>0.41126800000000002</v>
      </c>
      <c r="F257" s="34">
        <v>9361000.0399999991</v>
      </c>
      <c r="G257" s="35">
        <v>0.35943999999999998</v>
      </c>
    </row>
    <row r="258" spans="1:7" ht="15.75" x14ac:dyDescent="0.25">
      <c r="A258" s="42">
        <v>50</v>
      </c>
      <c r="B258" s="33" t="s">
        <v>93</v>
      </c>
      <c r="C258" s="34">
        <v>2936944.65</v>
      </c>
      <c r="D258" s="34">
        <v>1342771.23</v>
      </c>
      <c r="E258" s="35">
        <v>0.4572</v>
      </c>
      <c r="F258" s="34">
        <v>1051130.92</v>
      </c>
      <c r="G258" s="35">
        <v>0.35789900000000002</v>
      </c>
    </row>
    <row r="259" spans="1:7" ht="15.75" x14ac:dyDescent="0.25">
      <c r="A259" s="42">
        <v>51</v>
      </c>
      <c r="B259" s="33" t="s">
        <v>94</v>
      </c>
      <c r="C259" s="34">
        <v>3071468.25</v>
      </c>
      <c r="D259" s="34">
        <v>1374954.71</v>
      </c>
      <c r="E259" s="35">
        <v>0.447654</v>
      </c>
      <c r="F259" s="34">
        <v>1076272.6100000001</v>
      </c>
      <c r="G259" s="35">
        <v>0.35041</v>
      </c>
    </row>
    <row r="260" spans="1:7" ht="15.75" x14ac:dyDescent="0.25">
      <c r="A260" s="42">
        <v>52</v>
      </c>
      <c r="B260" s="33" t="s">
        <v>95</v>
      </c>
      <c r="C260" s="34">
        <v>180000</v>
      </c>
      <c r="D260" s="34">
        <v>61708.56</v>
      </c>
      <c r="E260" s="35">
        <v>0.34282499999999999</v>
      </c>
      <c r="F260" s="34">
        <v>61708.56</v>
      </c>
      <c r="G260" s="35">
        <v>0.34282499999999999</v>
      </c>
    </row>
    <row r="261" spans="1:7" ht="15.75" x14ac:dyDescent="0.25">
      <c r="A261" s="42">
        <v>53</v>
      </c>
      <c r="B261" s="33" t="s">
        <v>50</v>
      </c>
      <c r="C261" s="34">
        <v>1849407.03</v>
      </c>
      <c r="D261" s="34">
        <v>695883.09</v>
      </c>
      <c r="E261" s="35">
        <v>0.376274</v>
      </c>
      <c r="F261" s="34">
        <v>621669.88</v>
      </c>
      <c r="G261" s="35">
        <v>0.336146</v>
      </c>
    </row>
    <row r="262" spans="1:7" ht="15.75" x14ac:dyDescent="0.25">
      <c r="A262" s="42">
        <v>54</v>
      </c>
      <c r="B262" s="33" t="s">
        <v>117</v>
      </c>
      <c r="C262" s="34">
        <v>8844952.5700000003</v>
      </c>
      <c r="D262" s="34">
        <v>4721002.0199999996</v>
      </c>
      <c r="E262" s="35">
        <v>0.53375099999999998</v>
      </c>
      <c r="F262" s="34">
        <v>2913452.04</v>
      </c>
      <c r="G262" s="35">
        <v>0.32939099999999999</v>
      </c>
    </row>
    <row r="263" spans="1:7" ht="15.75" x14ac:dyDescent="0.25">
      <c r="A263" s="42">
        <v>55</v>
      </c>
      <c r="B263" s="33" t="s">
        <v>118</v>
      </c>
      <c r="C263" s="34">
        <v>9147534.5299999993</v>
      </c>
      <c r="D263" s="34">
        <v>4373304.67</v>
      </c>
      <c r="E263" s="35">
        <v>0.47808600000000001</v>
      </c>
      <c r="F263" s="34">
        <v>3002211.17</v>
      </c>
      <c r="G263" s="35">
        <v>0.32819900000000002</v>
      </c>
    </row>
    <row r="264" spans="1:7" ht="15.75" x14ac:dyDescent="0.25">
      <c r="A264" s="42">
        <v>56</v>
      </c>
      <c r="B264" s="33" t="s">
        <v>71</v>
      </c>
      <c r="C264" s="34">
        <v>1130748.68</v>
      </c>
      <c r="D264" s="34">
        <v>396573.22</v>
      </c>
      <c r="E264" s="35">
        <v>0.350717</v>
      </c>
      <c r="F264" s="34">
        <v>366993.22</v>
      </c>
      <c r="G264" s="35">
        <v>0.32455800000000001</v>
      </c>
    </row>
    <row r="265" spans="1:7" ht="15.75" x14ac:dyDescent="0.25">
      <c r="A265" s="42">
        <v>57</v>
      </c>
      <c r="B265" s="33" t="s">
        <v>119</v>
      </c>
      <c r="C265" s="34">
        <v>2062218.14</v>
      </c>
      <c r="D265" s="34">
        <v>735108.42</v>
      </c>
      <c r="E265" s="35">
        <v>0.35646499999999998</v>
      </c>
      <c r="F265" s="34">
        <v>665082.59</v>
      </c>
      <c r="G265" s="35">
        <v>0.32250800000000002</v>
      </c>
    </row>
    <row r="266" spans="1:7" ht="15.75" x14ac:dyDescent="0.25">
      <c r="A266" s="42">
        <v>58</v>
      </c>
      <c r="B266" s="33" t="s">
        <v>120</v>
      </c>
      <c r="C266" s="34">
        <v>6754959.6600000001</v>
      </c>
      <c r="D266" s="34">
        <v>3175370</v>
      </c>
      <c r="E266" s="35">
        <v>0.47008</v>
      </c>
      <c r="F266" s="34">
        <v>2114308.6</v>
      </c>
      <c r="G266" s="35">
        <v>0.31300099999999997</v>
      </c>
    </row>
    <row r="267" spans="1:7" ht="15.75" x14ac:dyDescent="0.25">
      <c r="A267" s="42">
        <v>59</v>
      </c>
      <c r="B267" s="33" t="s">
        <v>60</v>
      </c>
      <c r="C267" s="67">
        <v>467385.63</v>
      </c>
      <c r="D267" s="67">
        <v>158161.20000000001</v>
      </c>
      <c r="E267" s="68">
        <v>0.33839599999999997</v>
      </c>
      <c r="F267" s="67">
        <v>145910.66</v>
      </c>
      <c r="G267" s="68">
        <v>0.31218499999999999</v>
      </c>
    </row>
    <row r="268" spans="1:7" ht="15.75" x14ac:dyDescent="0.25">
      <c r="A268" s="42">
        <v>60</v>
      </c>
      <c r="B268" s="33" t="s">
        <v>99</v>
      </c>
      <c r="C268" s="67">
        <f>16845346.5+220000</f>
        <v>17065346.5</v>
      </c>
      <c r="D268" s="67">
        <v>5203452.1900000004</v>
      </c>
      <c r="E268" s="68">
        <f>D268/C268</f>
        <v>0.30491336287839221</v>
      </c>
      <c r="F268" s="67">
        <v>4841610.54</v>
      </c>
      <c r="G268" s="68">
        <f>F268/C268</f>
        <v>0.28371006354895872</v>
      </c>
    </row>
    <row r="269" spans="1:7" ht="15.75" x14ac:dyDescent="0.25">
      <c r="A269" s="42">
        <v>61</v>
      </c>
      <c r="B269" s="33" t="s">
        <v>104</v>
      </c>
      <c r="C269" s="34">
        <v>261457686.19999999</v>
      </c>
      <c r="D269" s="34">
        <v>111206533.23999999</v>
      </c>
      <c r="E269" s="35">
        <v>0.42533300000000002</v>
      </c>
      <c r="F269" s="34">
        <v>72602773.129999995</v>
      </c>
      <c r="G269" s="35">
        <v>0.27768500000000002</v>
      </c>
    </row>
    <row r="270" spans="1:7" ht="15.75" x14ac:dyDescent="0.25">
      <c r="A270" s="42">
        <v>62</v>
      </c>
      <c r="B270" s="33" t="s">
        <v>123</v>
      </c>
      <c r="C270" s="34">
        <v>12342287.220000001</v>
      </c>
      <c r="D270" s="34">
        <v>4165953.8</v>
      </c>
      <c r="E270" s="35">
        <v>0.33753499999999997</v>
      </c>
      <c r="F270" s="34">
        <v>3373303.26</v>
      </c>
      <c r="G270" s="35">
        <v>0.27331299999999997</v>
      </c>
    </row>
    <row r="271" spans="1:7" ht="15.75" x14ac:dyDescent="0.25">
      <c r="A271" s="42">
        <v>63</v>
      </c>
      <c r="B271" s="33" t="s">
        <v>163</v>
      </c>
      <c r="C271" s="34">
        <v>963476.46</v>
      </c>
      <c r="D271" s="34">
        <v>221521.05</v>
      </c>
      <c r="E271" s="35">
        <v>0.22991800000000001</v>
      </c>
      <c r="F271" s="34">
        <v>212873.66</v>
      </c>
      <c r="G271" s="35">
        <v>0.220943</v>
      </c>
    </row>
    <row r="272" spans="1:7" ht="15.75" x14ac:dyDescent="0.25">
      <c r="A272" s="42">
        <v>64</v>
      </c>
      <c r="B272" s="33" t="s">
        <v>72</v>
      </c>
      <c r="C272" s="34">
        <v>8601489.7200000007</v>
      </c>
      <c r="D272" s="34">
        <v>2362053.7400000002</v>
      </c>
      <c r="E272" s="35">
        <v>0.27461000000000002</v>
      </c>
      <c r="F272" s="34">
        <v>1723615.53</v>
      </c>
      <c r="G272" s="35">
        <v>0.20038600000000001</v>
      </c>
    </row>
    <row r="273" spans="1:7" ht="15.75" x14ac:dyDescent="0.25">
      <c r="A273" s="42">
        <v>65</v>
      </c>
      <c r="B273" s="33" t="s">
        <v>110</v>
      </c>
      <c r="C273" s="34">
        <v>19746485.059999999</v>
      </c>
      <c r="D273" s="34">
        <v>5124382.3099999996</v>
      </c>
      <c r="E273" s="35">
        <v>0.25950899999999999</v>
      </c>
      <c r="F273" s="34">
        <v>3904051.98</v>
      </c>
      <c r="G273" s="35">
        <v>0.197709</v>
      </c>
    </row>
    <row r="274" spans="1:7" ht="15.75" x14ac:dyDescent="0.25">
      <c r="A274" s="42">
        <v>66</v>
      </c>
      <c r="B274" s="33" t="s">
        <v>61</v>
      </c>
      <c r="C274" s="34">
        <v>37086</v>
      </c>
      <c r="D274" s="34">
        <v>7206</v>
      </c>
      <c r="E274" s="35">
        <v>0.19430500000000001</v>
      </c>
      <c r="F274" s="34">
        <v>7206</v>
      </c>
      <c r="G274" s="35">
        <v>0.19430500000000001</v>
      </c>
    </row>
    <row r="275" spans="1:7" ht="15.75" x14ac:dyDescent="0.25">
      <c r="A275" s="42">
        <v>67</v>
      </c>
      <c r="B275" s="33" t="s">
        <v>83</v>
      </c>
      <c r="C275" s="34">
        <v>6342137.6299999999</v>
      </c>
      <c r="D275" s="34">
        <v>1287140.5</v>
      </c>
      <c r="E275" s="35">
        <v>0.20295099999999999</v>
      </c>
      <c r="F275" s="34">
        <v>1198384.6299999999</v>
      </c>
      <c r="G275" s="35">
        <v>0.18895600000000001</v>
      </c>
    </row>
    <row r="276" spans="1:7" ht="15.75" x14ac:dyDescent="0.25">
      <c r="A276" s="42">
        <v>68</v>
      </c>
      <c r="B276" s="33" t="s">
        <v>125</v>
      </c>
      <c r="C276" s="34">
        <v>6025679.4100000001</v>
      </c>
      <c r="D276" s="34">
        <v>3488158.95</v>
      </c>
      <c r="E276" s="35">
        <v>0.57888200000000001</v>
      </c>
      <c r="F276" s="34">
        <v>1131863.8500000001</v>
      </c>
      <c r="G276" s="35">
        <v>0.18784000000000001</v>
      </c>
    </row>
    <row r="277" spans="1:7" ht="15.75" x14ac:dyDescent="0.25">
      <c r="A277" s="42">
        <v>69</v>
      </c>
      <c r="B277" s="33" t="s">
        <v>105</v>
      </c>
      <c r="C277" s="34">
        <v>65317491.060000002</v>
      </c>
      <c r="D277" s="34">
        <v>41134383.420000002</v>
      </c>
      <c r="E277" s="35">
        <v>0.62976100000000002</v>
      </c>
      <c r="F277" s="34">
        <v>11331087.84</v>
      </c>
      <c r="G277" s="35">
        <v>0.17347699999999999</v>
      </c>
    </row>
    <row r="278" spans="1:7" ht="15.75" x14ac:dyDescent="0.25">
      <c r="A278" s="42">
        <v>70</v>
      </c>
      <c r="B278" s="33" t="s">
        <v>121</v>
      </c>
      <c r="C278" s="34">
        <v>11586808.07</v>
      </c>
      <c r="D278" s="34">
        <v>8292580.7000000002</v>
      </c>
      <c r="E278" s="35">
        <v>0.71569199999999999</v>
      </c>
      <c r="F278" s="34">
        <v>779486.13</v>
      </c>
      <c r="G278" s="35">
        <v>6.7274E-2</v>
      </c>
    </row>
    <row r="279" spans="1:7" x14ac:dyDescent="0.25">
      <c r="A279" s="101" t="s">
        <v>126</v>
      </c>
      <c r="B279" s="102"/>
      <c r="C279" s="48">
        <f>SUM(C209:C278)</f>
        <v>1615840286.8500009</v>
      </c>
      <c r="D279" s="48">
        <f>SUM(D209:D278)</f>
        <v>945597928.15999997</v>
      </c>
      <c r="E279" s="47">
        <f>D279/C279</f>
        <v>0.58520506999079436</v>
      </c>
      <c r="F279" s="48">
        <f>SUM(F209:F278)</f>
        <v>702010760.59999967</v>
      </c>
      <c r="G279" s="47">
        <f>F279/C279</f>
        <v>0.43445553766240985</v>
      </c>
    </row>
    <row r="280" spans="1:7" x14ac:dyDescent="0.25"/>
    <row r="281" spans="1:7" hidden="1" x14ac:dyDescent="0.25"/>
    <row r="282" spans="1:7" hidden="1" x14ac:dyDescent="0.25"/>
    <row r="283" spans="1:7" ht="15.75" hidden="1" x14ac:dyDescent="0.25">
      <c r="A283" s="41"/>
      <c r="B283" s="41"/>
      <c r="C283" s="41"/>
      <c r="D283" s="41"/>
      <c r="E283" s="41"/>
      <c r="F283" s="41"/>
      <c r="G283" s="41"/>
    </row>
  </sheetData>
  <mergeCells count="33">
    <mergeCell ref="A206:G206"/>
    <mergeCell ref="A207:G207"/>
    <mergeCell ref="A279:B279"/>
    <mergeCell ref="A122:G122"/>
    <mergeCell ref="A175:B175"/>
    <mergeCell ref="A181:G181"/>
    <mergeCell ref="A182:G182"/>
    <mergeCell ref="A203:B203"/>
    <mergeCell ref="A96:G96"/>
    <mergeCell ref="A97:G97"/>
    <mergeCell ref="A98:G98"/>
    <mergeCell ref="A115:B115"/>
    <mergeCell ref="A121:G121"/>
    <mergeCell ref="A70:A74"/>
    <mergeCell ref="A75:A86"/>
    <mergeCell ref="A87:A88"/>
    <mergeCell ref="A89:A90"/>
    <mergeCell ref="A91:B91"/>
    <mergeCell ref="A37:A41"/>
    <mergeCell ref="A42:A47"/>
    <mergeCell ref="A48:A59"/>
    <mergeCell ref="A60:A63"/>
    <mergeCell ref="A64:A69"/>
    <mergeCell ref="A9:A14"/>
    <mergeCell ref="A15:A17"/>
    <mergeCell ref="A18:A25"/>
    <mergeCell ref="A26:A28"/>
    <mergeCell ref="A29:A36"/>
    <mergeCell ref="A1:G1"/>
    <mergeCell ref="A2:G2"/>
    <mergeCell ref="A3:G3"/>
    <mergeCell ref="A4:G4"/>
    <mergeCell ref="A6:A8"/>
  </mergeCells>
  <printOptions horizontalCentered="1" verticalCentered="1"/>
  <pageMargins left="0.39370078740157483" right="0.39370078740157483" top="0.39370078740157483" bottom="0.39370078740157483" header="0" footer="0"/>
  <pageSetup paperSize="9" scale="47" fitToHeight="0" orientation="portrait" r:id="rId1"/>
  <rowBreaks count="6" manualBreakCount="6">
    <brk id="1" max="16383" man="1"/>
    <brk id="93" max="16383" man="1"/>
    <brk id="117" max="16383" man="1"/>
    <brk id="177" max="16383" man="1"/>
    <brk id="204" max="16383" man="1"/>
    <brk id="280"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68"/>
  <sheetViews>
    <sheetView showGridLines="0" workbookViewId="0">
      <selection sqref="A1:G1"/>
    </sheetView>
  </sheetViews>
  <sheetFormatPr baseColWidth="10" defaultColWidth="0" defaultRowHeight="15" zeroHeight="1" x14ac:dyDescent="0.25"/>
  <cols>
    <col min="1" max="1" width="16" customWidth="1"/>
    <col min="2" max="2" width="80" customWidth="1"/>
    <col min="3" max="4" width="20" customWidth="1"/>
    <col min="5" max="5" width="23" customWidth="1"/>
    <col min="6" max="7" width="20" customWidth="1"/>
    <col min="8" max="16384" width="9.140625" hidden="1"/>
  </cols>
  <sheetData>
    <row r="1" spans="1:7" ht="239.25" customHeight="1" x14ac:dyDescent="0.25">
      <c r="A1" s="96" t="s">
        <v>159</v>
      </c>
      <c r="B1" s="97"/>
      <c r="C1" s="97"/>
      <c r="D1" s="97"/>
      <c r="E1" s="97"/>
      <c r="F1" s="97"/>
      <c r="G1" s="97"/>
    </row>
    <row r="2" spans="1:7" x14ac:dyDescent="0.25">
      <c r="A2" s="97"/>
      <c r="B2" s="97"/>
      <c r="C2" s="97"/>
      <c r="D2" s="97"/>
      <c r="E2" s="97"/>
      <c r="F2" s="97"/>
      <c r="G2" s="97"/>
    </row>
    <row r="3" spans="1:7" x14ac:dyDescent="0.25">
      <c r="A3" s="105" t="s">
        <v>37</v>
      </c>
      <c r="B3" s="97"/>
      <c r="C3" s="97"/>
      <c r="D3" s="97"/>
      <c r="E3" s="97"/>
      <c r="F3" s="97"/>
      <c r="G3" s="97"/>
    </row>
    <row r="4" spans="1:7" x14ac:dyDescent="0.25">
      <c r="A4" s="105" t="s">
        <v>134</v>
      </c>
      <c r="B4" s="97"/>
      <c r="C4" s="97"/>
      <c r="D4" s="97"/>
      <c r="E4" s="97"/>
      <c r="F4" s="97"/>
      <c r="G4" s="97"/>
    </row>
    <row r="5" spans="1:7" ht="38.25" x14ac:dyDescent="0.25">
      <c r="A5" s="31" t="s">
        <v>39</v>
      </c>
      <c r="B5" s="32" t="s">
        <v>40</v>
      </c>
      <c r="C5" s="31" t="s">
        <v>18</v>
      </c>
      <c r="D5" s="31" t="s">
        <v>19</v>
      </c>
      <c r="E5" s="31" t="s">
        <v>41</v>
      </c>
      <c r="F5" s="31" t="s">
        <v>21</v>
      </c>
      <c r="G5" s="31" t="s">
        <v>42</v>
      </c>
    </row>
    <row r="6" spans="1:7" ht="15.75" x14ac:dyDescent="0.25">
      <c r="A6" s="99">
        <v>1</v>
      </c>
      <c r="B6" s="36" t="s">
        <v>43</v>
      </c>
      <c r="C6" s="37">
        <v>181079990.62</v>
      </c>
      <c r="D6" s="37">
        <v>125705854.91</v>
      </c>
      <c r="E6" s="38">
        <v>0.69420099999999996</v>
      </c>
      <c r="F6" s="37">
        <v>113916027.73999999</v>
      </c>
      <c r="G6" s="38">
        <v>0.62909199999999998</v>
      </c>
    </row>
    <row r="7" spans="1:7" ht="15.75" x14ac:dyDescent="0.25">
      <c r="A7" s="100"/>
      <c r="B7" s="33" t="s">
        <v>43</v>
      </c>
      <c r="C7" s="34">
        <v>175366769.06999999</v>
      </c>
      <c r="D7" s="34">
        <v>122053376.43000001</v>
      </c>
      <c r="E7" s="35">
        <v>0.69598899999999997</v>
      </c>
      <c r="F7" s="34">
        <v>110541813.73</v>
      </c>
      <c r="G7" s="35">
        <v>0.63034599999999996</v>
      </c>
    </row>
    <row r="8" spans="1:7" ht="15.75" x14ac:dyDescent="0.25">
      <c r="A8" s="100"/>
      <c r="B8" s="33" t="s">
        <v>44</v>
      </c>
      <c r="C8" s="34">
        <v>5713221.5499999998</v>
      </c>
      <c r="D8" s="34">
        <v>3652478.48</v>
      </c>
      <c r="E8" s="35">
        <v>0.63930299999999995</v>
      </c>
      <c r="F8" s="34">
        <v>3374214.01</v>
      </c>
      <c r="G8" s="35">
        <v>0.59059700000000004</v>
      </c>
    </row>
    <row r="9" spans="1:7" ht="15.75" x14ac:dyDescent="0.25">
      <c r="A9" s="99">
        <v>2</v>
      </c>
      <c r="B9" s="36" t="s">
        <v>73</v>
      </c>
      <c r="C9" s="37">
        <v>29983903.699999999</v>
      </c>
      <c r="D9" s="37">
        <v>16217432.119999999</v>
      </c>
      <c r="E9" s="38">
        <v>0.54087099999999999</v>
      </c>
      <c r="F9" s="37">
        <v>15814476.77</v>
      </c>
      <c r="G9" s="38">
        <v>0.52743200000000001</v>
      </c>
    </row>
    <row r="10" spans="1:7" ht="15.75" x14ac:dyDescent="0.25">
      <c r="A10" s="100"/>
      <c r="B10" s="33" t="s">
        <v>74</v>
      </c>
      <c r="C10" s="34">
        <v>4425537.24</v>
      </c>
      <c r="D10" s="34">
        <v>2748596.74</v>
      </c>
      <c r="E10" s="35">
        <v>0.62107599999999996</v>
      </c>
      <c r="F10" s="34">
        <v>2726081.74</v>
      </c>
      <c r="G10" s="35">
        <v>0.61598900000000001</v>
      </c>
    </row>
    <row r="11" spans="1:7" ht="15.75" x14ac:dyDescent="0.25">
      <c r="A11" s="100"/>
      <c r="B11" s="33" t="s">
        <v>75</v>
      </c>
      <c r="C11" s="34">
        <v>25558366.460000001</v>
      </c>
      <c r="D11" s="34">
        <v>13468835.380000001</v>
      </c>
      <c r="E11" s="35">
        <v>0.52698299999999998</v>
      </c>
      <c r="F11" s="34">
        <v>13088395.029999999</v>
      </c>
      <c r="G11" s="35">
        <v>0.51209800000000005</v>
      </c>
    </row>
    <row r="12" spans="1:7" ht="15.75" x14ac:dyDescent="0.25">
      <c r="A12" s="99">
        <v>3</v>
      </c>
      <c r="B12" s="36" t="s">
        <v>51</v>
      </c>
      <c r="C12" s="37">
        <v>2362404.13</v>
      </c>
      <c r="D12" s="37">
        <v>1290259.6599999999</v>
      </c>
      <c r="E12" s="38">
        <v>0.54616399999999998</v>
      </c>
      <c r="F12" s="37">
        <v>1205270.8600000001</v>
      </c>
      <c r="G12" s="38">
        <v>0.51018799999999997</v>
      </c>
    </row>
    <row r="13" spans="1:7" ht="15.75" x14ac:dyDescent="0.25">
      <c r="A13" s="100"/>
      <c r="B13" s="33" t="s">
        <v>52</v>
      </c>
      <c r="C13" s="34">
        <v>1543768.04</v>
      </c>
      <c r="D13" s="34">
        <v>969676.44</v>
      </c>
      <c r="E13" s="35">
        <v>0.62812299999999999</v>
      </c>
      <c r="F13" s="34">
        <v>900052.64</v>
      </c>
      <c r="G13" s="35">
        <v>0.58302299999999996</v>
      </c>
    </row>
    <row r="14" spans="1:7" ht="15.75" x14ac:dyDescent="0.25">
      <c r="A14" s="100"/>
      <c r="B14" s="33" t="s">
        <v>53</v>
      </c>
      <c r="C14" s="34">
        <v>818636.09</v>
      </c>
      <c r="D14" s="34">
        <v>320583.21999999997</v>
      </c>
      <c r="E14" s="35">
        <v>0.39160699999999998</v>
      </c>
      <c r="F14" s="34">
        <v>305218.21999999997</v>
      </c>
      <c r="G14" s="35">
        <v>0.37283699999999997</v>
      </c>
    </row>
    <row r="15" spans="1:7" ht="15.75" x14ac:dyDescent="0.25">
      <c r="A15" s="99">
        <v>4</v>
      </c>
      <c r="B15" s="36" t="s">
        <v>54</v>
      </c>
      <c r="C15" s="37">
        <v>55381073.539999999</v>
      </c>
      <c r="D15" s="37">
        <v>37058652</v>
      </c>
      <c r="E15" s="38">
        <v>0.669157</v>
      </c>
      <c r="F15" s="37">
        <v>26871861.66</v>
      </c>
      <c r="G15" s="38">
        <v>0.48521700000000001</v>
      </c>
    </row>
    <row r="16" spans="1:7" ht="15.75" x14ac:dyDescent="0.25">
      <c r="A16" s="100"/>
      <c r="B16" s="33" t="s">
        <v>55</v>
      </c>
      <c r="C16" s="34">
        <v>5305601.58</v>
      </c>
      <c r="D16" s="34">
        <v>3125481.78</v>
      </c>
      <c r="E16" s="35">
        <v>0.58909100000000003</v>
      </c>
      <c r="F16" s="34">
        <v>3125481.78</v>
      </c>
      <c r="G16" s="35">
        <v>0.58909100000000003</v>
      </c>
    </row>
    <row r="17" spans="1:7" ht="15.75" x14ac:dyDescent="0.25">
      <c r="A17" s="100"/>
      <c r="B17" s="33" t="s">
        <v>56</v>
      </c>
      <c r="C17" s="34">
        <v>1999544.62</v>
      </c>
      <c r="D17" s="34">
        <v>1218969.92</v>
      </c>
      <c r="E17" s="35">
        <v>0.60962400000000005</v>
      </c>
      <c r="F17" s="34">
        <v>1145618.1399999999</v>
      </c>
      <c r="G17" s="35">
        <v>0.57294</v>
      </c>
    </row>
    <row r="18" spans="1:7" ht="15.75" x14ac:dyDescent="0.25">
      <c r="A18" s="100"/>
      <c r="B18" s="33" t="s">
        <v>57</v>
      </c>
      <c r="C18" s="34">
        <v>4163426.4</v>
      </c>
      <c r="D18" s="34">
        <v>2157107.86</v>
      </c>
      <c r="E18" s="35">
        <v>0.51810900000000004</v>
      </c>
      <c r="F18" s="34">
        <v>2138001.46</v>
      </c>
      <c r="G18" s="35">
        <v>0.51351999999999998</v>
      </c>
    </row>
    <row r="19" spans="1:7" ht="15.75" x14ac:dyDescent="0.25">
      <c r="A19" s="100"/>
      <c r="B19" s="33" t="s">
        <v>58</v>
      </c>
      <c r="C19" s="34">
        <v>10036818.529999999</v>
      </c>
      <c r="D19" s="34">
        <v>5498747.5499999998</v>
      </c>
      <c r="E19" s="35">
        <v>0.54785799999999996</v>
      </c>
      <c r="F19" s="34">
        <v>5139660.28</v>
      </c>
      <c r="G19" s="35">
        <v>0.51208100000000001</v>
      </c>
    </row>
    <row r="20" spans="1:7" ht="15.75" x14ac:dyDescent="0.25">
      <c r="A20" s="100"/>
      <c r="B20" s="33" t="s">
        <v>59</v>
      </c>
      <c r="C20" s="34">
        <v>33371210.780000001</v>
      </c>
      <c r="D20" s="34">
        <v>24892977.690000001</v>
      </c>
      <c r="E20" s="35">
        <v>0.74594199999999999</v>
      </c>
      <c r="F20" s="34">
        <v>15169983.34</v>
      </c>
      <c r="G20" s="35">
        <v>0.45458300000000001</v>
      </c>
    </row>
    <row r="21" spans="1:7" ht="15.75" x14ac:dyDescent="0.25">
      <c r="A21" s="100"/>
      <c r="B21" s="33" t="s">
        <v>60</v>
      </c>
      <c r="C21" s="34">
        <v>467385.63</v>
      </c>
      <c r="D21" s="34">
        <v>158161.20000000001</v>
      </c>
      <c r="E21" s="35">
        <v>0.33839599999999997</v>
      </c>
      <c r="F21" s="34">
        <v>145910.66</v>
      </c>
      <c r="G21" s="35">
        <v>0.31218499999999999</v>
      </c>
    </row>
    <row r="22" spans="1:7" ht="15.75" x14ac:dyDescent="0.25">
      <c r="A22" s="100"/>
      <c r="B22" s="33" t="s">
        <v>61</v>
      </c>
      <c r="C22" s="34">
        <v>37086</v>
      </c>
      <c r="D22" s="34">
        <v>7206</v>
      </c>
      <c r="E22" s="35">
        <v>0.19430500000000001</v>
      </c>
      <c r="F22" s="34">
        <v>7206</v>
      </c>
      <c r="G22" s="35">
        <v>0.19430500000000001</v>
      </c>
    </row>
    <row r="23" spans="1:7" ht="15.75" x14ac:dyDescent="0.25">
      <c r="A23" s="99">
        <v>5</v>
      </c>
      <c r="B23" s="36" t="s">
        <v>62</v>
      </c>
      <c r="C23" s="37">
        <v>6468501.8300000001</v>
      </c>
      <c r="D23" s="37">
        <v>3083628.72</v>
      </c>
      <c r="E23" s="38">
        <v>0.476715</v>
      </c>
      <c r="F23" s="37">
        <v>2964457.58</v>
      </c>
      <c r="G23" s="38">
        <v>0.458291</v>
      </c>
    </row>
    <row r="24" spans="1:7" ht="15.75" x14ac:dyDescent="0.25">
      <c r="A24" s="100"/>
      <c r="B24" s="33" t="s">
        <v>63</v>
      </c>
      <c r="C24" s="34">
        <v>862284.04</v>
      </c>
      <c r="D24" s="34">
        <v>448344.16</v>
      </c>
      <c r="E24" s="35">
        <v>0.51995000000000002</v>
      </c>
      <c r="F24" s="34">
        <v>448344.16</v>
      </c>
      <c r="G24" s="35">
        <v>0.51995000000000002</v>
      </c>
    </row>
    <row r="25" spans="1:7" ht="15.75" x14ac:dyDescent="0.25">
      <c r="A25" s="100"/>
      <c r="B25" s="33" t="s">
        <v>64</v>
      </c>
      <c r="C25" s="34">
        <v>5606217.79</v>
      </c>
      <c r="D25" s="34">
        <v>2635284.56</v>
      </c>
      <c r="E25" s="35">
        <v>0.47006500000000001</v>
      </c>
      <c r="F25" s="34">
        <v>2516113.42</v>
      </c>
      <c r="G25" s="35">
        <v>0.44880799999999998</v>
      </c>
    </row>
    <row r="26" spans="1:7" ht="15.75" x14ac:dyDescent="0.25">
      <c r="A26" s="99">
        <v>6</v>
      </c>
      <c r="B26" s="36" t="s">
        <v>45</v>
      </c>
      <c r="C26" s="37">
        <v>29196332.82</v>
      </c>
      <c r="D26" s="37">
        <v>19741023.239999998</v>
      </c>
      <c r="E26" s="38">
        <v>0.67614700000000005</v>
      </c>
      <c r="F26" s="37">
        <v>12899488.01</v>
      </c>
      <c r="G26" s="38">
        <v>0.44181900000000002</v>
      </c>
    </row>
    <row r="27" spans="1:7" ht="15.75" x14ac:dyDescent="0.25">
      <c r="A27" s="100"/>
      <c r="B27" s="33" t="s">
        <v>47</v>
      </c>
      <c r="C27" s="34">
        <v>6000000</v>
      </c>
      <c r="D27" s="34">
        <v>3492030.09</v>
      </c>
      <c r="E27" s="35">
        <v>0.58200499999999999</v>
      </c>
      <c r="F27" s="34">
        <v>3492030.09</v>
      </c>
      <c r="G27" s="35">
        <v>0.58200499999999999</v>
      </c>
    </row>
    <row r="28" spans="1:7" ht="15.75" x14ac:dyDescent="0.25">
      <c r="A28" s="100"/>
      <c r="B28" s="33" t="s">
        <v>48</v>
      </c>
      <c r="C28" s="34">
        <v>17632046.48</v>
      </c>
      <c r="D28" s="34">
        <v>13287535.02</v>
      </c>
      <c r="E28" s="35">
        <v>0.75360099999999997</v>
      </c>
      <c r="F28" s="34">
        <v>7224954.2199999997</v>
      </c>
      <c r="G28" s="35">
        <v>0.40976299999999999</v>
      </c>
    </row>
    <row r="29" spans="1:7" ht="15.75" x14ac:dyDescent="0.25">
      <c r="A29" s="100"/>
      <c r="B29" s="33" t="s">
        <v>49</v>
      </c>
      <c r="C29" s="34">
        <v>5564286.3399999999</v>
      </c>
      <c r="D29" s="34">
        <v>2961458.13</v>
      </c>
      <c r="E29" s="35">
        <v>0.53222599999999998</v>
      </c>
      <c r="F29" s="34">
        <v>2182503.7000000002</v>
      </c>
      <c r="G29" s="35">
        <v>0.39223400000000003</v>
      </c>
    </row>
    <row r="30" spans="1:7" ht="15.75" x14ac:dyDescent="0.25">
      <c r="A30" s="99">
        <v>7</v>
      </c>
      <c r="B30" s="36" t="s">
        <v>78</v>
      </c>
      <c r="C30" s="37">
        <v>43057726.880000003</v>
      </c>
      <c r="D30" s="37">
        <v>19577353.859999999</v>
      </c>
      <c r="E30" s="38">
        <v>0.454677</v>
      </c>
      <c r="F30" s="37">
        <v>17351560.609999999</v>
      </c>
      <c r="G30" s="38">
        <v>0.40298400000000001</v>
      </c>
    </row>
    <row r="31" spans="1:7" ht="15.75" x14ac:dyDescent="0.25">
      <c r="A31" s="100"/>
      <c r="B31" s="33" t="s">
        <v>79</v>
      </c>
      <c r="C31" s="34">
        <v>7449963.7300000004</v>
      </c>
      <c r="D31" s="34">
        <v>4258765.95</v>
      </c>
      <c r="E31" s="35">
        <v>0.57164899999999996</v>
      </c>
      <c r="F31" s="34">
        <v>3969315.28</v>
      </c>
      <c r="G31" s="35">
        <v>0.53279699999999997</v>
      </c>
    </row>
    <row r="32" spans="1:7" ht="15.75" x14ac:dyDescent="0.25">
      <c r="A32" s="100"/>
      <c r="B32" s="33" t="s">
        <v>80</v>
      </c>
      <c r="C32" s="34">
        <v>10782632.550000001</v>
      </c>
      <c r="D32" s="34">
        <v>5888736.2400000002</v>
      </c>
      <c r="E32" s="35">
        <v>0.54613199999999995</v>
      </c>
      <c r="F32" s="34">
        <v>5089178.96</v>
      </c>
      <c r="G32" s="35">
        <v>0.47197899999999998</v>
      </c>
    </row>
    <row r="33" spans="1:7" ht="15.75" x14ac:dyDescent="0.25">
      <c r="A33" s="100"/>
      <c r="B33" s="33" t="s">
        <v>81</v>
      </c>
      <c r="C33" s="34">
        <v>5046712.96</v>
      </c>
      <c r="D33" s="34">
        <v>2418114.7200000002</v>
      </c>
      <c r="E33" s="35">
        <v>0.47914600000000002</v>
      </c>
      <c r="F33" s="34">
        <v>2090464.4</v>
      </c>
      <c r="G33" s="35">
        <v>0.41422300000000001</v>
      </c>
    </row>
    <row r="34" spans="1:7" ht="15.75" x14ac:dyDescent="0.25">
      <c r="A34" s="100"/>
      <c r="B34" s="33" t="s">
        <v>82</v>
      </c>
      <c r="C34" s="34">
        <v>13436280.01</v>
      </c>
      <c r="D34" s="34">
        <v>5724596.4500000002</v>
      </c>
      <c r="E34" s="35">
        <v>0.42605500000000002</v>
      </c>
      <c r="F34" s="34">
        <v>5004217.34</v>
      </c>
      <c r="G34" s="35">
        <v>0.37244100000000002</v>
      </c>
    </row>
    <row r="35" spans="1:7" ht="15.75" x14ac:dyDescent="0.25">
      <c r="A35" s="100"/>
      <c r="B35" s="33" t="s">
        <v>83</v>
      </c>
      <c r="C35" s="34">
        <v>6342137.6299999999</v>
      </c>
      <c r="D35" s="34">
        <v>1287140.5</v>
      </c>
      <c r="E35" s="35">
        <v>0.20295099999999999</v>
      </c>
      <c r="F35" s="34">
        <v>1198384.6299999999</v>
      </c>
      <c r="G35" s="35">
        <v>0.18895600000000001</v>
      </c>
    </row>
    <row r="36" spans="1:7" ht="15.75" x14ac:dyDescent="0.25">
      <c r="A36" s="99">
        <v>8</v>
      </c>
      <c r="B36" s="36" t="s">
        <v>84</v>
      </c>
      <c r="C36" s="37">
        <v>53599961.539999999</v>
      </c>
      <c r="D36" s="37">
        <v>24288256.52</v>
      </c>
      <c r="E36" s="38">
        <v>0.45313900000000001</v>
      </c>
      <c r="F36" s="37">
        <v>20970285.07</v>
      </c>
      <c r="G36" s="38">
        <v>0.391237</v>
      </c>
    </row>
    <row r="37" spans="1:7" ht="15.75" x14ac:dyDescent="0.25">
      <c r="A37" s="100"/>
      <c r="B37" s="33" t="s">
        <v>85</v>
      </c>
      <c r="C37" s="34">
        <v>2700547.21</v>
      </c>
      <c r="D37" s="34">
        <v>1653130.7</v>
      </c>
      <c r="E37" s="35">
        <v>0.612147</v>
      </c>
      <c r="F37" s="34">
        <v>1513700.55</v>
      </c>
      <c r="G37" s="35">
        <v>0.56051600000000001</v>
      </c>
    </row>
    <row r="38" spans="1:7" ht="15.75" x14ac:dyDescent="0.25">
      <c r="A38" s="100"/>
      <c r="B38" s="33" t="s">
        <v>86</v>
      </c>
      <c r="C38" s="34">
        <v>1888485.83</v>
      </c>
      <c r="D38" s="34">
        <v>988262.04</v>
      </c>
      <c r="E38" s="35">
        <v>0.52330900000000002</v>
      </c>
      <c r="F38" s="34">
        <v>902099.61</v>
      </c>
      <c r="G38" s="35">
        <v>0.477684</v>
      </c>
    </row>
    <row r="39" spans="1:7" ht="15.75" x14ac:dyDescent="0.25">
      <c r="A39" s="100"/>
      <c r="B39" s="33" t="s">
        <v>87</v>
      </c>
      <c r="C39" s="34">
        <v>3033464.7</v>
      </c>
      <c r="D39" s="34">
        <v>1429735.27</v>
      </c>
      <c r="E39" s="35">
        <v>0.47132099999999999</v>
      </c>
      <c r="F39" s="34">
        <v>1308199.8899999999</v>
      </c>
      <c r="G39" s="35">
        <v>0.43125599999999997</v>
      </c>
    </row>
    <row r="40" spans="1:7" ht="15.75" x14ac:dyDescent="0.25">
      <c r="A40" s="100"/>
      <c r="B40" s="33" t="s">
        <v>88</v>
      </c>
      <c r="C40" s="34">
        <v>1800043.28</v>
      </c>
      <c r="D40" s="34">
        <v>910699.31</v>
      </c>
      <c r="E40" s="35">
        <v>0.50593200000000005</v>
      </c>
      <c r="F40" s="34">
        <v>758495.5</v>
      </c>
      <c r="G40" s="35">
        <v>0.42137599999999997</v>
      </c>
    </row>
    <row r="41" spans="1:7" ht="15.75" x14ac:dyDescent="0.25">
      <c r="A41" s="100"/>
      <c r="B41" s="33" t="s">
        <v>89</v>
      </c>
      <c r="C41" s="34">
        <v>2341404.4900000002</v>
      </c>
      <c r="D41" s="34">
        <v>1065194.17</v>
      </c>
      <c r="E41" s="35">
        <v>0.45493800000000001</v>
      </c>
      <c r="F41" s="34">
        <v>985640.61</v>
      </c>
      <c r="G41" s="35">
        <v>0.42096099999999997</v>
      </c>
    </row>
    <row r="42" spans="1:7" ht="15.75" x14ac:dyDescent="0.25">
      <c r="A42" s="100"/>
      <c r="B42" s="33" t="s">
        <v>90</v>
      </c>
      <c r="C42" s="34">
        <v>5409858.7400000002</v>
      </c>
      <c r="D42" s="34">
        <v>2774692.84</v>
      </c>
      <c r="E42" s="35">
        <v>0.51289600000000002</v>
      </c>
      <c r="F42" s="34">
        <v>2267966.23</v>
      </c>
      <c r="G42" s="35">
        <v>0.41922799999999999</v>
      </c>
    </row>
    <row r="43" spans="1:7" ht="15.75" x14ac:dyDescent="0.25">
      <c r="A43" s="100"/>
      <c r="B43" s="33" t="s">
        <v>91</v>
      </c>
      <c r="C43" s="34">
        <v>4194450.32</v>
      </c>
      <c r="D43" s="34">
        <v>1976327.87</v>
      </c>
      <c r="E43" s="35">
        <v>0.47117700000000001</v>
      </c>
      <c r="F43" s="34">
        <v>1684070.55</v>
      </c>
      <c r="G43" s="35">
        <v>0.40150000000000002</v>
      </c>
    </row>
    <row r="44" spans="1:7" ht="15.75" x14ac:dyDescent="0.25">
      <c r="A44" s="100"/>
      <c r="B44" s="33" t="s">
        <v>92</v>
      </c>
      <c r="C44" s="34">
        <v>26043294.07</v>
      </c>
      <c r="D44" s="34">
        <v>10710779.82</v>
      </c>
      <c r="E44" s="35">
        <v>0.41126800000000002</v>
      </c>
      <c r="F44" s="34">
        <v>9361000.0399999991</v>
      </c>
      <c r="G44" s="35">
        <v>0.35943999999999998</v>
      </c>
    </row>
    <row r="45" spans="1:7" ht="15.75" x14ac:dyDescent="0.25">
      <c r="A45" s="100"/>
      <c r="B45" s="33" t="s">
        <v>93</v>
      </c>
      <c r="C45" s="34">
        <v>2936944.65</v>
      </c>
      <c r="D45" s="34">
        <v>1342771.23</v>
      </c>
      <c r="E45" s="35">
        <v>0.4572</v>
      </c>
      <c r="F45" s="34">
        <v>1051130.92</v>
      </c>
      <c r="G45" s="35">
        <v>0.35789900000000002</v>
      </c>
    </row>
    <row r="46" spans="1:7" ht="15.75" x14ac:dyDescent="0.25">
      <c r="A46" s="100"/>
      <c r="B46" s="33" t="s">
        <v>94</v>
      </c>
      <c r="C46" s="34">
        <v>3071468.25</v>
      </c>
      <c r="D46" s="34">
        <v>1374954.71</v>
      </c>
      <c r="E46" s="35">
        <v>0.447654</v>
      </c>
      <c r="F46" s="34">
        <v>1076272.6100000001</v>
      </c>
      <c r="G46" s="35">
        <v>0.35041</v>
      </c>
    </row>
    <row r="47" spans="1:7" ht="15.75" x14ac:dyDescent="0.25">
      <c r="A47" s="100"/>
      <c r="B47" s="33" t="s">
        <v>95</v>
      </c>
      <c r="C47" s="34">
        <v>180000</v>
      </c>
      <c r="D47" s="34">
        <v>61708.56</v>
      </c>
      <c r="E47" s="35">
        <v>0.34282499999999999</v>
      </c>
      <c r="F47" s="34">
        <v>61708.56</v>
      </c>
      <c r="G47" s="35">
        <v>0.34282499999999999</v>
      </c>
    </row>
    <row r="48" spans="1:7" ht="15.75" x14ac:dyDescent="0.25">
      <c r="A48" s="99">
        <v>9</v>
      </c>
      <c r="B48" s="36" t="s">
        <v>96</v>
      </c>
      <c r="C48" s="63">
        <f>C49+C50+C51</f>
        <v>27430370.990000002</v>
      </c>
      <c r="D48" s="63">
        <v>11665746.24</v>
      </c>
      <c r="E48" s="64">
        <f>D48/C48</f>
        <v>0.42528576242198318</v>
      </c>
      <c r="F48" s="63">
        <v>10548851.67</v>
      </c>
      <c r="G48" s="64">
        <f>F48/C48</f>
        <v>0.38456831932188168</v>
      </c>
    </row>
    <row r="49" spans="1:7" ht="15.75" x14ac:dyDescent="0.25">
      <c r="A49" s="100"/>
      <c r="B49" s="33" t="s">
        <v>98</v>
      </c>
      <c r="C49" s="44">
        <f>4206024.49</f>
        <v>4206024.49</v>
      </c>
      <c r="D49" s="44">
        <v>2407300.27</v>
      </c>
      <c r="E49" s="46">
        <f>D49/C49</f>
        <v>0.57234575683604727</v>
      </c>
      <c r="F49" s="44">
        <v>2346350.27</v>
      </c>
      <c r="G49" s="46">
        <f>F49/C49</f>
        <v>0.55785463816926084</v>
      </c>
    </row>
    <row r="50" spans="1:7" ht="15.75" x14ac:dyDescent="0.25">
      <c r="A50" s="100"/>
      <c r="B50" s="33" t="s">
        <v>97</v>
      </c>
      <c r="C50" s="34">
        <v>6159000</v>
      </c>
      <c r="D50" s="34">
        <v>4054993.78</v>
      </c>
      <c r="E50" s="35">
        <v>0.658385</v>
      </c>
      <c r="F50" s="34">
        <v>3360890.86</v>
      </c>
      <c r="G50" s="35">
        <v>0.54568799999999995</v>
      </c>
    </row>
    <row r="51" spans="1:7" ht="15.75" x14ac:dyDescent="0.25">
      <c r="A51" s="100"/>
      <c r="B51" s="33" t="s">
        <v>99</v>
      </c>
      <c r="C51" s="43">
        <f>16845346.5+220000</f>
        <v>17065346.5</v>
      </c>
      <c r="D51" s="43">
        <v>5203452.1900000004</v>
      </c>
      <c r="E51" s="45">
        <f>D51/C51</f>
        <v>0.30491336287839221</v>
      </c>
      <c r="F51" s="43">
        <v>4841610.54</v>
      </c>
      <c r="G51" s="45">
        <f>F51/C51</f>
        <v>0.28371006354895872</v>
      </c>
    </row>
    <row r="52" spans="1:7" ht="15.75" x14ac:dyDescent="0.25">
      <c r="A52" s="99">
        <v>10</v>
      </c>
      <c r="B52" s="36" t="s">
        <v>106</v>
      </c>
      <c r="C52" s="37">
        <v>39359033.909999996</v>
      </c>
      <c r="D52" s="37">
        <v>20766291.710000001</v>
      </c>
      <c r="E52" s="38">
        <v>0.52761199999999997</v>
      </c>
      <c r="F52" s="37">
        <v>14691519.289999999</v>
      </c>
      <c r="G52" s="38">
        <v>0.37326900000000002</v>
      </c>
    </row>
    <row r="53" spans="1:7" ht="15.75" x14ac:dyDescent="0.25">
      <c r="A53" s="100"/>
      <c r="B53" s="33" t="s">
        <v>107</v>
      </c>
      <c r="C53" s="34">
        <v>1149458.57</v>
      </c>
      <c r="D53" s="34">
        <v>655331.17000000004</v>
      </c>
      <c r="E53" s="35">
        <v>0.57012200000000002</v>
      </c>
      <c r="F53" s="34">
        <v>603591.88</v>
      </c>
      <c r="G53" s="35">
        <v>0.52510999999999997</v>
      </c>
    </row>
    <row r="54" spans="1:7" ht="15.75" x14ac:dyDescent="0.25">
      <c r="A54" s="100"/>
      <c r="B54" s="33" t="s">
        <v>108</v>
      </c>
      <c r="C54" s="34">
        <v>8458865.6300000008</v>
      </c>
      <c r="D54" s="34">
        <v>4209667.57</v>
      </c>
      <c r="E54" s="35">
        <v>0.49766300000000002</v>
      </c>
      <c r="F54" s="34">
        <v>4031524.81</v>
      </c>
      <c r="G54" s="35">
        <v>0.476603</v>
      </c>
    </row>
    <row r="55" spans="1:7" ht="15.75" x14ac:dyDescent="0.25">
      <c r="A55" s="100"/>
      <c r="B55" s="33" t="s">
        <v>109</v>
      </c>
      <c r="C55" s="34">
        <v>20207807.710000001</v>
      </c>
      <c r="D55" s="34">
        <v>12623001.17</v>
      </c>
      <c r="E55" s="35">
        <v>0.62465999999999999</v>
      </c>
      <c r="F55" s="34">
        <v>7623005.3099999996</v>
      </c>
      <c r="G55" s="35">
        <v>0.37723099999999998</v>
      </c>
    </row>
    <row r="56" spans="1:7" ht="15.75" x14ac:dyDescent="0.25">
      <c r="A56" s="100"/>
      <c r="B56" s="33" t="s">
        <v>110</v>
      </c>
      <c r="C56" s="34">
        <v>9542902</v>
      </c>
      <c r="D56" s="34">
        <v>3278291.8</v>
      </c>
      <c r="E56" s="35">
        <v>0.343532</v>
      </c>
      <c r="F56" s="34">
        <v>2433397.29</v>
      </c>
      <c r="G56" s="35">
        <v>0.254996</v>
      </c>
    </row>
    <row r="57" spans="1:7" ht="15.75" x14ac:dyDescent="0.25">
      <c r="A57" s="99">
        <v>11</v>
      </c>
      <c r="B57" s="36" t="s">
        <v>100</v>
      </c>
      <c r="C57" s="37">
        <v>427826599.88</v>
      </c>
      <c r="D57" s="37">
        <v>236001569.81</v>
      </c>
      <c r="E57" s="38">
        <v>0.55162900000000004</v>
      </c>
      <c r="F57" s="37">
        <v>146383691.06999999</v>
      </c>
      <c r="G57" s="38">
        <v>0.34215699999999999</v>
      </c>
    </row>
    <row r="58" spans="1:7" ht="15.75" x14ac:dyDescent="0.25">
      <c r="A58" s="100"/>
      <c r="B58" s="33" t="s">
        <v>102</v>
      </c>
      <c r="C58" s="34">
        <v>63749401.240000002</v>
      </c>
      <c r="D58" s="34">
        <v>36960390.259999998</v>
      </c>
      <c r="E58" s="35">
        <v>0.57977599999999996</v>
      </c>
      <c r="F58" s="34">
        <v>30572145.949999999</v>
      </c>
      <c r="G58" s="35">
        <v>0.47956799999999999</v>
      </c>
    </row>
    <row r="59" spans="1:7" ht="15.75" x14ac:dyDescent="0.25">
      <c r="A59" s="100"/>
      <c r="B59" s="33" t="s">
        <v>101</v>
      </c>
      <c r="C59" s="34">
        <v>59460605.009999998</v>
      </c>
      <c r="D59" s="34">
        <v>29722598.940000001</v>
      </c>
      <c r="E59" s="35">
        <v>0.49986999999999998</v>
      </c>
      <c r="F59" s="34">
        <v>25510384.09</v>
      </c>
      <c r="G59" s="35">
        <v>0.42903000000000002</v>
      </c>
    </row>
    <row r="60" spans="1:7" ht="15.75" x14ac:dyDescent="0.25">
      <c r="A60" s="100"/>
      <c r="B60" s="33" t="s">
        <v>103</v>
      </c>
      <c r="C60" s="34">
        <v>99806502.819999993</v>
      </c>
      <c r="D60" s="34">
        <v>61819256.219999999</v>
      </c>
      <c r="E60" s="35">
        <v>0.61939100000000002</v>
      </c>
      <c r="F60" s="34">
        <v>38830880.609999999</v>
      </c>
      <c r="G60" s="35">
        <v>0.38906200000000002</v>
      </c>
    </row>
    <row r="61" spans="1:7" ht="15.75" x14ac:dyDescent="0.25">
      <c r="A61" s="100"/>
      <c r="B61" s="33" t="s">
        <v>104</v>
      </c>
      <c r="C61" s="34">
        <v>158728893.50999999</v>
      </c>
      <c r="D61" s="34">
        <v>76080521.700000003</v>
      </c>
      <c r="E61" s="35">
        <v>0.47931099999999999</v>
      </c>
      <c r="F61" s="34">
        <v>47523453.810000002</v>
      </c>
      <c r="G61" s="35">
        <v>0.2994</v>
      </c>
    </row>
    <row r="62" spans="1:7" ht="15.75" x14ac:dyDescent="0.25">
      <c r="A62" s="100"/>
      <c r="B62" s="33" t="s">
        <v>105</v>
      </c>
      <c r="C62" s="34">
        <v>46081197.299999997</v>
      </c>
      <c r="D62" s="34">
        <v>31418802.690000001</v>
      </c>
      <c r="E62" s="35">
        <v>0.68181400000000003</v>
      </c>
      <c r="F62" s="34">
        <v>3946826.61</v>
      </c>
      <c r="G62" s="35">
        <v>8.5649000000000003E-2</v>
      </c>
    </row>
    <row r="63" spans="1:7" ht="15.75" x14ac:dyDescent="0.25">
      <c r="A63" s="99">
        <v>12</v>
      </c>
      <c r="B63" s="36" t="s">
        <v>65</v>
      </c>
      <c r="C63" s="37">
        <v>19399905.32</v>
      </c>
      <c r="D63" s="37">
        <v>9072018.8900000006</v>
      </c>
      <c r="E63" s="38">
        <v>0.46763199999999999</v>
      </c>
      <c r="F63" s="37">
        <v>6624387.25</v>
      </c>
      <c r="G63" s="38">
        <v>0.34146500000000002</v>
      </c>
    </row>
    <row r="64" spans="1:7" ht="15.75" x14ac:dyDescent="0.25">
      <c r="A64" s="100"/>
      <c r="B64" s="33" t="s">
        <v>67</v>
      </c>
      <c r="C64" s="34">
        <v>4344058.62</v>
      </c>
      <c r="D64" s="34">
        <v>3208044.04</v>
      </c>
      <c r="E64" s="35">
        <v>0.73848999999999998</v>
      </c>
      <c r="F64" s="34">
        <v>2603082.02</v>
      </c>
      <c r="G64" s="35">
        <v>0.59922799999999998</v>
      </c>
    </row>
    <row r="65" spans="1:7" ht="15.75" x14ac:dyDescent="0.25">
      <c r="A65" s="100"/>
      <c r="B65" s="33" t="s">
        <v>69</v>
      </c>
      <c r="C65" s="34">
        <v>2200000</v>
      </c>
      <c r="D65" s="34">
        <v>1291846.8</v>
      </c>
      <c r="E65" s="35">
        <v>0.58720300000000003</v>
      </c>
      <c r="F65" s="34">
        <v>986263.21</v>
      </c>
      <c r="G65" s="35">
        <v>0.44830100000000001</v>
      </c>
    </row>
    <row r="66" spans="1:7" ht="15.75" x14ac:dyDescent="0.25">
      <c r="A66" s="100"/>
      <c r="B66" s="33" t="s">
        <v>68</v>
      </c>
      <c r="C66" s="34">
        <v>2349758.2999999998</v>
      </c>
      <c r="D66" s="34">
        <v>1378501.09</v>
      </c>
      <c r="E66" s="35">
        <v>0.58665699999999998</v>
      </c>
      <c r="F66" s="34">
        <v>944433.27</v>
      </c>
      <c r="G66" s="35">
        <v>0.40192800000000001</v>
      </c>
    </row>
    <row r="67" spans="1:7" ht="15.75" x14ac:dyDescent="0.25">
      <c r="A67" s="100"/>
      <c r="B67" s="33" t="s">
        <v>71</v>
      </c>
      <c r="C67" s="34">
        <v>1130748.68</v>
      </c>
      <c r="D67" s="34">
        <v>396573.22</v>
      </c>
      <c r="E67" s="35">
        <v>0.350717</v>
      </c>
      <c r="F67" s="34">
        <v>366993.22</v>
      </c>
      <c r="G67" s="35">
        <v>0.32455800000000001</v>
      </c>
    </row>
    <row r="68" spans="1:7" ht="15.75" x14ac:dyDescent="0.25">
      <c r="A68" s="100"/>
      <c r="B68" s="33" t="s">
        <v>72</v>
      </c>
      <c r="C68" s="34">
        <v>8601489.7200000007</v>
      </c>
      <c r="D68" s="34">
        <v>2362053.7400000002</v>
      </c>
      <c r="E68" s="35">
        <v>0.27461000000000002</v>
      </c>
      <c r="F68" s="34">
        <v>1723615.53</v>
      </c>
      <c r="G68" s="35">
        <v>0.20038600000000001</v>
      </c>
    </row>
    <row r="69" spans="1:7" ht="15.75" x14ac:dyDescent="0.25">
      <c r="A69" s="100"/>
      <c r="B69" s="33" t="s">
        <v>70</v>
      </c>
      <c r="C69" s="34">
        <v>773850</v>
      </c>
      <c r="D69" s="34">
        <v>435000</v>
      </c>
      <c r="E69" s="35">
        <v>0.56212399999999996</v>
      </c>
      <c r="F69" s="34">
        <v>0</v>
      </c>
      <c r="G69" s="35">
        <v>0</v>
      </c>
    </row>
    <row r="70" spans="1:7" ht="15.75" x14ac:dyDescent="0.25">
      <c r="A70" s="99">
        <v>13</v>
      </c>
      <c r="B70" s="36" t="s">
        <v>111</v>
      </c>
      <c r="C70" s="37">
        <v>76350978.459999993</v>
      </c>
      <c r="D70" s="37">
        <v>44045640.240000002</v>
      </c>
      <c r="E70" s="38">
        <v>0.57688399999999995</v>
      </c>
      <c r="F70" s="37">
        <v>24074048.899999999</v>
      </c>
      <c r="G70" s="38">
        <v>0.31530799999999998</v>
      </c>
    </row>
    <row r="71" spans="1:7" ht="15.75" x14ac:dyDescent="0.25">
      <c r="A71" s="100"/>
      <c r="B71" s="33" t="s">
        <v>112</v>
      </c>
      <c r="C71" s="34">
        <v>7899260.8300000001</v>
      </c>
      <c r="D71" s="34">
        <v>5454079.2000000002</v>
      </c>
      <c r="E71" s="35">
        <v>0.69045400000000001</v>
      </c>
      <c r="F71" s="34">
        <v>3422966.69</v>
      </c>
      <c r="G71" s="35">
        <v>0.43332700000000002</v>
      </c>
    </row>
    <row r="72" spans="1:7" ht="15.75" x14ac:dyDescent="0.25">
      <c r="A72" s="100"/>
      <c r="B72" s="33" t="s">
        <v>113</v>
      </c>
      <c r="C72" s="34">
        <v>7401990.5999999996</v>
      </c>
      <c r="D72" s="34">
        <v>4186888.18</v>
      </c>
      <c r="E72" s="35">
        <v>0.56564400000000004</v>
      </c>
      <c r="F72" s="34">
        <v>2961131.03</v>
      </c>
      <c r="G72" s="35">
        <v>0.40004499999999998</v>
      </c>
    </row>
    <row r="73" spans="1:7" ht="15.75" x14ac:dyDescent="0.25">
      <c r="A73" s="100"/>
      <c r="B73" s="33" t="s">
        <v>114</v>
      </c>
      <c r="C73" s="34">
        <v>7968673.7199999997</v>
      </c>
      <c r="D73" s="34">
        <v>4793707.4800000004</v>
      </c>
      <c r="E73" s="35">
        <v>0.60156900000000002</v>
      </c>
      <c r="F73" s="34">
        <v>3019709.46</v>
      </c>
      <c r="G73" s="35">
        <v>0.37894800000000001</v>
      </c>
    </row>
    <row r="74" spans="1:7" ht="15.75" x14ac:dyDescent="0.25">
      <c r="A74" s="100"/>
      <c r="B74" s="33" t="s">
        <v>115</v>
      </c>
      <c r="C74" s="34">
        <v>7363576.2400000002</v>
      </c>
      <c r="D74" s="34">
        <v>5145217.8</v>
      </c>
      <c r="E74" s="35">
        <v>0.698739</v>
      </c>
      <c r="F74" s="34">
        <v>2689532.8</v>
      </c>
      <c r="G74" s="35">
        <v>0.36524800000000002</v>
      </c>
    </row>
    <row r="75" spans="1:7" ht="15.75" x14ac:dyDescent="0.25">
      <c r="A75" s="100"/>
      <c r="B75" s="33" t="s">
        <v>116</v>
      </c>
      <c r="C75" s="34">
        <v>6357527.6399999997</v>
      </c>
      <c r="D75" s="34">
        <v>2946860.72</v>
      </c>
      <c r="E75" s="35">
        <v>0.46352300000000002</v>
      </c>
      <c r="F75" s="34">
        <v>2293294.73</v>
      </c>
      <c r="G75" s="35">
        <v>0.36072100000000001</v>
      </c>
    </row>
    <row r="76" spans="1:7" ht="15.75" x14ac:dyDescent="0.25">
      <c r="A76" s="100"/>
      <c r="B76" s="33" t="s">
        <v>117</v>
      </c>
      <c r="C76" s="34">
        <v>8844952.5700000003</v>
      </c>
      <c r="D76" s="34">
        <v>4721002.0199999996</v>
      </c>
      <c r="E76" s="35">
        <v>0.53375099999999998</v>
      </c>
      <c r="F76" s="34">
        <v>2913452.04</v>
      </c>
      <c r="G76" s="35">
        <v>0.32939099999999999</v>
      </c>
    </row>
    <row r="77" spans="1:7" ht="15.75" x14ac:dyDescent="0.25">
      <c r="A77" s="100"/>
      <c r="B77" s="33" t="s">
        <v>118</v>
      </c>
      <c r="C77" s="34">
        <v>9147534.5299999993</v>
      </c>
      <c r="D77" s="34">
        <v>4373304.67</v>
      </c>
      <c r="E77" s="35">
        <v>0.47808600000000001</v>
      </c>
      <c r="F77" s="34">
        <v>3002211.17</v>
      </c>
      <c r="G77" s="35">
        <v>0.32819900000000002</v>
      </c>
    </row>
    <row r="78" spans="1:7" ht="15.75" x14ac:dyDescent="0.25">
      <c r="A78" s="100"/>
      <c r="B78" s="33" t="s">
        <v>119</v>
      </c>
      <c r="C78" s="34">
        <v>2062218.14</v>
      </c>
      <c r="D78" s="34">
        <v>735108.42</v>
      </c>
      <c r="E78" s="35">
        <v>0.35646499999999998</v>
      </c>
      <c r="F78" s="34">
        <v>665082.59</v>
      </c>
      <c r="G78" s="35">
        <v>0.32250800000000002</v>
      </c>
    </row>
    <row r="79" spans="1:7" ht="15.75" x14ac:dyDescent="0.25">
      <c r="A79" s="100"/>
      <c r="B79" s="33" t="s">
        <v>120</v>
      </c>
      <c r="C79" s="34">
        <v>6754959.6600000001</v>
      </c>
      <c r="D79" s="34">
        <v>3175370</v>
      </c>
      <c r="E79" s="35">
        <v>0.47008</v>
      </c>
      <c r="F79" s="34">
        <v>2114308.6</v>
      </c>
      <c r="G79" s="35">
        <v>0.31300099999999997</v>
      </c>
    </row>
    <row r="80" spans="1:7" ht="15.75" x14ac:dyDescent="0.25">
      <c r="A80" s="100"/>
      <c r="B80" s="33" t="s">
        <v>163</v>
      </c>
      <c r="C80" s="34">
        <v>963476.46</v>
      </c>
      <c r="D80" s="34">
        <v>221521.05</v>
      </c>
      <c r="E80" s="35">
        <v>0.22991800000000001</v>
      </c>
      <c r="F80" s="34">
        <v>212873.66</v>
      </c>
      <c r="G80" s="35">
        <v>0.220943</v>
      </c>
    </row>
    <row r="81" spans="1:7" ht="15.75" x14ac:dyDescent="0.25">
      <c r="A81" s="100"/>
      <c r="B81" s="33" t="s">
        <v>121</v>
      </c>
      <c r="C81" s="34">
        <v>11586808.07</v>
      </c>
      <c r="D81" s="34">
        <v>8292580.7000000002</v>
      </c>
      <c r="E81" s="35">
        <v>0.71569199999999999</v>
      </c>
      <c r="F81" s="34">
        <v>779486.13</v>
      </c>
      <c r="G81" s="35">
        <v>6.7274E-2</v>
      </c>
    </row>
    <row r="82" spans="1:7" ht="15.75" x14ac:dyDescent="0.25">
      <c r="A82" s="99">
        <v>14</v>
      </c>
      <c r="B82" s="36" t="s">
        <v>122</v>
      </c>
      <c r="C82" s="37">
        <v>12342287.220000001</v>
      </c>
      <c r="D82" s="37">
        <v>4165953.8</v>
      </c>
      <c r="E82" s="38">
        <v>0.33753499999999997</v>
      </c>
      <c r="F82" s="37">
        <v>3373303.26</v>
      </c>
      <c r="G82" s="38">
        <v>0.27331299999999997</v>
      </c>
    </row>
    <row r="83" spans="1:7" ht="15.75" x14ac:dyDescent="0.25">
      <c r="A83" s="100"/>
      <c r="B83" s="33" t="s">
        <v>123</v>
      </c>
      <c r="C83" s="34">
        <v>12342287.220000001</v>
      </c>
      <c r="D83" s="34">
        <v>4165953.8</v>
      </c>
      <c r="E83" s="35">
        <v>0.33753499999999997</v>
      </c>
      <c r="F83" s="34">
        <v>3373303.26</v>
      </c>
      <c r="G83" s="35">
        <v>0.27331299999999997</v>
      </c>
    </row>
    <row r="84" spans="1:7" ht="15.75" x14ac:dyDescent="0.25">
      <c r="A84" s="99">
        <v>15</v>
      </c>
      <c r="B84" s="36" t="s">
        <v>124</v>
      </c>
      <c r="C84" s="37">
        <v>6025679.4100000001</v>
      </c>
      <c r="D84" s="37">
        <v>3488158.95</v>
      </c>
      <c r="E84" s="38">
        <v>0.57888200000000001</v>
      </c>
      <c r="F84" s="37">
        <v>1131863.8500000001</v>
      </c>
      <c r="G84" s="38">
        <v>0.18784000000000001</v>
      </c>
    </row>
    <row r="85" spans="1:7" ht="15.75" x14ac:dyDescent="0.25">
      <c r="A85" s="100"/>
      <c r="B85" s="33" t="s">
        <v>125</v>
      </c>
      <c r="C85" s="34">
        <v>6025679.4100000001</v>
      </c>
      <c r="D85" s="34">
        <v>3488158.95</v>
      </c>
      <c r="E85" s="35">
        <v>0.57888200000000001</v>
      </c>
      <c r="F85" s="34">
        <v>1131863.8500000001</v>
      </c>
      <c r="G85" s="35">
        <v>0.18784000000000001</v>
      </c>
    </row>
    <row r="86" spans="1:7" x14ac:dyDescent="0.25">
      <c r="A86" s="101" t="s">
        <v>126</v>
      </c>
      <c r="B86" s="102"/>
      <c r="C86" s="39">
        <f>SUM(C6+C9+C12+C15+C23+C26+C30+C36+C48+C52+C57+C63+C70+C82+C84)</f>
        <v>1009864750.2500001</v>
      </c>
      <c r="D86" s="39">
        <v>576167840.66999996</v>
      </c>
      <c r="E86" s="40">
        <v>0.57066399999999995</v>
      </c>
      <c r="F86" s="39">
        <v>418821093.58999997</v>
      </c>
      <c r="G86" s="40">
        <v>0.41482000000000002</v>
      </c>
    </row>
    <row r="87" spans="1:7" ht="6.95" customHeight="1" x14ac:dyDescent="0.25"/>
    <row r="88" spans="1:7" ht="6.95" customHeight="1" x14ac:dyDescent="0.25"/>
    <row r="89" spans="1:7" x14ac:dyDescent="0.25"/>
    <row r="90" spans="1:7" ht="15.75" x14ac:dyDescent="0.25">
      <c r="A90" s="41"/>
      <c r="B90" s="41"/>
      <c r="C90" s="41"/>
      <c r="D90" s="41"/>
      <c r="E90" s="41"/>
      <c r="F90" s="41"/>
      <c r="G90" s="41"/>
    </row>
    <row r="91" spans="1:7" x14ac:dyDescent="0.25">
      <c r="A91" s="103"/>
      <c r="B91" s="97"/>
      <c r="C91" s="97"/>
      <c r="D91" s="97"/>
      <c r="E91" s="97"/>
      <c r="F91" s="97"/>
      <c r="G91" s="97"/>
    </row>
    <row r="92" spans="1:7" ht="15.75" x14ac:dyDescent="0.25">
      <c r="A92" s="98" t="s">
        <v>127</v>
      </c>
      <c r="B92" s="104"/>
      <c r="C92" s="104"/>
      <c r="D92" s="104"/>
      <c r="E92" s="104"/>
      <c r="F92" s="104"/>
      <c r="G92" s="104"/>
    </row>
    <row r="93" spans="1:7" ht="15.75" x14ac:dyDescent="0.25">
      <c r="A93" s="98" t="s">
        <v>134</v>
      </c>
      <c r="B93" s="104"/>
      <c r="C93" s="104"/>
      <c r="D93" s="104"/>
      <c r="E93" s="104"/>
      <c r="F93" s="104"/>
      <c r="G93" s="104"/>
    </row>
    <row r="94" spans="1:7" ht="38.25" x14ac:dyDescent="0.25">
      <c r="A94" s="32" t="s">
        <v>128</v>
      </c>
      <c r="B94" s="32" t="s">
        <v>129</v>
      </c>
      <c r="C94" s="31" t="s">
        <v>18</v>
      </c>
      <c r="D94" s="31" t="s">
        <v>19</v>
      </c>
      <c r="E94" s="31" t="s">
        <v>41</v>
      </c>
      <c r="F94" s="31" t="s">
        <v>21</v>
      </c>
      <c r="G94" s="31" t="s">
        <v>42</v>
      </c>
    </row>
    <row r="95" spans="1:7" ht="15.75" x14ac:dyDescent="0.25">
      <c r="A95" s="42">
        <v>1</v>
      </c>
      <c r="B95" s="33" t="s">
        <v>43</v>
      </c>
      <c r="C95" s="34">
        <v>181079990.62</v>
      </c>
      <c r="D95" s="34">
        <v>125705854.91</v>
      </c>
      <c r="E95" s="35">
        <v>0.69420099999999996</v>
      </c>
      <c r="F95" s="34">
        <v>113916027.73999999</v>
      </c>
      <c r="G95" s="35">
        <v>0.62909199999999998</v>
      </c>
    </row>
    <row r="96" spans="1:7" ht="15.75" x14ac:dyDescent="0.25">
      <c r="A96" s="42">
        <v>2</v>
      </c>
      <c r="B96" s="33" t="s">
        <v>73</v>
      </c>
      <c r="C96" s="34">
        <v>29983903.699999999</v>
      </c>
      <c r="D96" s="34">
        <v>16217432.119999999</v>
      </c>
      <c r="E96" s="35">
        <v>0.54087099999999999</v>
      </c>
      <c r="F96" s="34">
        <v>15814476.77</v>
      </c>
      <c r="G96" s="35">
        <v>0.52743200000000001</v>
      </c>
    </row>
    <row r="97" spans="1:7" ht="15.75" x14ac:dyDescent="0.25">
      <c r="A97" s="42">
        <v>3</v>
      </c>
      <c r="B97" s="33" t="s">
        <v>51</v>
      </c>
      <c r="C97" s="34">
        <v>2362404.13</v>
      </c>
      <c r="D97" s="34">
        <v>1290259.6599999999</v>
      </c>
      <c r="E97" s="35">
        <v>0.54616399999999998</v>
      </c>
      <c r="F97" s="34">
        <v>1205270.8600000001</v>
      </c>
      <c r="G97" s="35">
        <v>0.51018799999999997</v>
      </c>
    </row>
    <row r="98" spans="1:7" ht="15.75" x14ac:dyDescent="0.25">
      <c r="A98" s="42">
        <v>4</v>
      </c>
      <c r="B98" s="33" t="s">
        <v>54</v>
      </c>
      <c r="C98" s="34">
        <v>55381073.539999999</v>
      </c>
      <c r="D98" s="34">
        <v>37058652</v>
      </c>
      <c r="E98" s="35">
        <v>0.669157</v>
      </c>
      <c r="F98" s="34">
        <v>26871861.66</v>
      </c>
      <c r="G98" s="35">
        <v>0.48521700000000001</v>
      </c>
    </row>
    <row r="99" spans="1:7" ht="15.75" x14ac:dyDescent="0.25">
      <c r="A99" s="42">
        <v>5</v>
      </c>
      <c r="B99" s="33" t="s">
        <v>62</v>
      </c>
      <c r="C99" s="34">
        <v>6468501.8300000001</v>
      </c>
      <c r="D99" s="34">
        <v>3083628.72</v>
      </c>
      <c r="E99" s="35">
        <v>0.476715</v>
      </c>
      <c r="F99" s="34">
        <v>2964457.58</v>
      </c>
      <c r="G99" s="35">
        <v>0.458291</v>
      </c>
    </row>
    <row r="100" spans="1:7" ht="15.75" x14ac:dyDescent="0.25">
      <c r="A100" s="42">
        <v>6</v>
      </c>
      <c r="B100" s="33" t="s">
        <v>45</v>
      </c>
      <c r="C100" s="34">
        <v>29196332.82</v>
      </c>
      <c r="D100" s="34">
        <v>19741023.239999998</v>
      </c>
      <c r="E100" s="35">
        <v>0.67614700000000005</v>
      </c>
      <c r="F100" s="34">
        <v>12899488.01</v>
      </c>
      <c r="G100" s="35">
        <v>0.44181900000000002</v>
      </c>
    </row>
    <row r="101" spans="1:7" ht="15.75" x14ac:dyDescent="0.25">
      <c r="A101" s="42">
        <v>7</v>
      </c>
      <c r="B101" s="33" t="s">
        <v>78</v>
      </c>
      <c r="C101" s="34">
        <v>43057726.880000003</v>
      </c>
      <c r="D101" s="34">
        <v>19577353.859999999</v>
      </c>
      <c r="E101" s="35">
        <v>0.454677</v>
      </c>
      <c r="F101" s="34">
        <v>17351560.609999999</v>
      </c>
      <c r="G101" s="35">
        <v>0.40298400000000001</v>
      </c>
    </row>
    <row r="102" spans="1:7" ht="15.75" x14ac:dyDescent="0.25">
      <c r="A102" s="42">
        <v>8</v>
      </c>
      <c r="B102" s="33" t="s">
        <v>84</v>
      </c>
      <c r="C102" s="43">
        <v>53599961.539999999</v>
      </c>
      <c r="D102" s="43">
        <v>24288256.52</v>
      </c>
      <c r="E102" s="45">
        <v>0.45313900000000001</v>
      </c>
      <c r="F102" s="43">
        <v>20970285.07</v>
      </c>
      <c r="G102" s="45">
        <v>0.391237</v>
      </c>
    </row>
    <row r="103" spans="1:7" ht="15.75" x14ac:dyDescent="0.25">
      <c r="A103" s="42">
        <v>9</v>
      </c>
      <c r="B103" s="33" t="s">
        <v>96</v>
      </c>
      <c r="C103" s="43">
        <f>27210370.99+220000</f>
        <v>27430370.989999998</v>
      </c>
      <c r="D103" s="43">
        <v>11665746.24</v>
      </c>
      <c r="E103" s="45">
        <f>D103/C103</f>
        <v>0.42528576242198324</v>
      </c>
      <c r="F103" s="43">
        <v>10548851.67</v>
      </c>
      <c r="G103" s="45">
        <f>F103/C103</f>
        <v>0.38456831932188174</v>
      </c>
    </row>
    <row r="104" spans="1:7" ht="15.75" x14ac:dyDescent="0.25">
      <c r="A104" s="42">
        <v>10</v>
      </c>
      <c r="B104" s="33" t="s">
        <v>106</v>
      </c>
      <c r="C104" s="34">
        <v>39359033.909999996</v>
      </c>
      <c r="D104" s="34">
        <v>20766291.710000001</v>
      </c>
      <c r="E104" s="35">
        <v>0.52761199999999997</v>
      </c>
      <c r="F104" s="34">
        <v>14691519.289999999</v>
      </c>
      <c r="G104" s="35">
        <v>0.37326900000000002</v>
      </c>
    </row>
    <row r="105" spans="1:7" ht="15.75" x14ac:dyDescent="0.25">
      <c r="A105" s="42">
        <v>11</v>
      </c>
      <c r="B105" s="33" t="s">
        <v>100</v>
      </c>
      <c r="C105" s="34">
        <v>427826599.88</v>
      </c>
      <c r="D105" s="34">
        <v>236001569.81</v>
      </c>
      <c r="E105" s="35">
        <v>0.55162900000000004</v>
      </c>
      <c r="F105" s="34">
        <v>146383691.06999999</v>
      </c>
      <c r="G105" s="35">
        <v>0.34215699999999999</v>
      </c>
    </row>
    <row r="106" spans="1:7" ht="15.75" x14ac:dyDescent="0.25">
      <c r="A106" s="42">
        <v>12</v>
      </c>
      <c r="B106" s="33" t="s">
        <v>65</v>
      </c>
      <c r="C106" s="34">
        <v>19399905.32</v>
      </c>
      <c r="D106" s="34">
        <v>9072018.8900000006</v>
      </c>
      <c r="E106" s="35">
        <v>0.46763199999999999</v>
      </c>
      <c r="F106" s="34">
        <v>6624387.25</v>
      </c>
      <c r="G106" s="35">
        <v>0.34146500000000002</v>
      </c>
    </row>
    <row r="107" spans="1:7" ht="15.75" x14ac:dyDescent="0.25">
      <c r="A107" s="42">
        <v>13</v>
      </c>
      <c r="B107" s="33" t="s">
        <v>111</v>
      </c>
      <c r="C107" s="34">
        <v>76350978.459999993</v>
      </c>
      <c r="D107" s="34">
        <v>44045640.240000002</v>
      </c>
      <c r="E107" s="35">
        <v>0.57688399999999995</v>
      </c>
      <c r="F107" s="34">
        <v>24074048.899999999</v>
      </c>
      <c r="G107" s="35">
        <v>0.31530799999999998</v>
      </c>
    </row>
    <row r="108" spans="1:7" ht="15.75" x14ac:dyDescent="0.25">
      <c r="A108" s="42">
        <v>14</v>
      </c>
      <c r="B108" s="33" t="s">
        <v>122</v>
      </c>
      <c r="C108" s="34">
        <v>12342287.220000001</v>
      </c>
      <c r="D108" s="34">
        <v>4165953.8</v>
      </c>
      <c r="E108" s="35">
        <v>0.33753499999999997</v>
      </c>
      <c r="F108" s="34">
        <v>3373303.26</v>
      </c>
      <c r="G108" s="35">
        <v>0.27331299999999997</v>
      </c>
    </row>
    <row r="109" spans="1:7" ht="15.75" x14ac:dyDescent="0.25">
      <c r="A109" s="42">
        <v>15</v>
      </c>
      <c r="B109" s="33" t="s">
        <v>124</v>
      </c>
      <c r="C109" s="34">
        <v>6025679.4100000001</v>
      </c>
      <c r="D109" s="34">
        <v>3488158.95</v>
      </c>
      <c r="E109" s="35">
        <v>0.57888200000000001</v>
      </c>
      <c r="F109" s="34">
        <v>1131863.8500000001</v>
      </c>
      <c r="G109" s="35">
        <v>0.18784000000000001</v>
      </c>
    </row>
    <row r="110" spans="1:7" x14ac:dyDescent="0.25">
      <c r="A110" s="101" t="s">
        <v>126</v>
      </c>
      <c r="B110" s="102"/>
      <c r="C110" s="65">
        <f>SUM(C95:C109)</f>
        <v>1009864750.2500001</v>
      </c>
      <c r="D110" s="65">
        <v>576167840.66999996</v>
      </c>
      <c r="E110" s="66">
        <f>D110/C110</f>
        <v>0.57053960991050034</v>
      </c>
      <c r="F110" s="65">
        <v>418821093.58999997</v>
      </c>
      <c r="G110" s="66">
        <f>F110/C110</f>
        <v>0.41472988683516032</v>
      </c>
    </row>
    <row r="111" spans="1:7" ht="6.95" customHeight="1" x14ac:dyDescent="0.25"/>
    <row r="112" spans="1:7" ht="6.95" customHeight="1" x14ac:dyDescent="0.25"/>
    <row r="113" spans="1:7" x14ac:dyDescent="0.25"/>
    <row r="114" spans="1:7" ht="15.75" x14ac:dyDescent="0.25">
      <c r="A114" s="41"/>
      <c r="B114" s="41"/>
      <c r="C114" s="41"/>
      <c r="D114" s="41"/>
      <c r="E114" s="41"/>
      <c r="F114" s="41"/>
      <c r="G114" s="41"/>
    </row>
    <row r="115" spans="1:7" x14ac:dyDescent="0.25"/>
    <row r="116" spans="1:7" ht="15.75" x14ac:dyDescent="0.25">
      <c r="A116" s="98" t="s">
        <v>37</v>
      </c>
      <c r="B116" s="104"/>
      <c r="C116" s="104"/>
      <c r="D116" s="104"/>
      <c r="E116" s="104"/>
      <c r="F116" s="104"/>
      <c r="G116" s="104"/>
    </row>
    <row r="117" spans="1:7" ht="15.75" x14ac:dyDescent="0.25">
      <c r="A117" s="98" t="s">
        <v>134</v>
      </c>
      <c r="B117" s="104"/>
      <c r="C117" s="104"/>
      <c r="D117" s="104"/>
      <c r="E117" s="104"/>
      <c r="F117" s="104"/>
      <c r="G117" s="104"/>
    </row>
    <row r="118" spans="1:7" ht="38.25" x14ac:dyDescent="0.25">
      <c r="A118" s="32" t="s">
        <v>128</v>
      </c>
      <c r="B118" s="32" t="s">
        <v>130</v>
      </c>
      <c r="C118" s="31" t="s">
        <v>18</v>
      </c>
      <c r="D118" s="31" t="s">
        <v>19</v>
      </c>
      <c r="E118" s="31" t="s">
        <v>41</v>
      </c>
      <c r="F118" s="31" t="s">
        <v>21</v>
      </c>
      <c r="G118" s="31" t="s">
        <v>42</v>
      </c>
    </row>
    <row r="119" spans="1:7" ht="15.75" x14ac:dyDescent="0.25">
      <c r="A119" s="42">
        <v>1</v>
      </c>
      <c r="B119" s="33" t="s">
        <v>43</v>
      </c>
      <c r="C119" s="34">
        <v>175366769.06999999</v>
      </c>
      <c r="D119" s="34">
        <v>122053376.43000001</v>
      </c>
      <c r="E119" s="35">
        <v>0.69598899999999997</v>
      </c>
      <c r="F119" s="34">
        <v>110541813.73</v>
      </c>
      <c r="G119" s="35">
        <v>0.63034599999999996</v>
      </c>
    </row>
    <row r="120" spans="1:7" ht="15.75" x14ac:dyDescent="0.25">
      <c r="A120" s="42">
        <v>2</v>
      </c>
      <c r="B120" s="33" t="s">
        <v>74</v>
      </c>
      <c r="C120" s="34">
        <v>4425537.24</v>
      </c>
      <c r="D120" s="34">
        <v>2748596.74</v>
      </c>
      <c r="E120" s="35">
        <v>0.62107599999999996</v>
      </c>
      <c r="F120" s="34">
        <v>2726081.74</v>
      </c>
      <c r="G120" s="35">
        <v>0.61598900000000001</v>
      </c>
    </row>
    <row r="121" spans="1:7" ht="15.75" x14ac:dyDescent="0.25">
      <c r="A121" s="42">
        <v>3</v>
      </c>
      <c r="B121" s="33" t="s">
        <v>44</v>
      </c>
      <c r="C121" s="34">
        <v>5713221.5499999998</v>
      </c>
      <c r="D121" s="34">
        <v>3652478.48</v>
      </c>
      <c r="E121" s="35">
        <v>0.63930299999999995</v>
      </c>
      <c r="F121" s="34">
        <v>3374214.01</v>
      </c>
      <c r="G121" s="35">
        <v>0.59059700000000004</v>
      </c>
    </row>
    <row r="122" spans="1:7" ht="15.75" x14ac:dyDescent="0.25">
      <c r="A122" s="42">
        <v>4</v>
      </c>
      <c r="B122" s="33" t="s">
        <v>55</v>
      </c>
      <c r="C122" s="34">
        <v>5305601.58</v>
      </c>
      <c r="D122" s="34">
        <v>3125481.78</v>
      </c>
      <c r="E122" s="35">
        <v>0.58909100000000003</v>
      </c>
      <c r="F122" s="34">
        <v>3125481.78</v>
      </c>
      <c r="G122" s="35">
        <v>0.58909100000000003</v>
      </c>
    </row>
    <row r="123" spans="1:7" ht="15.75" x14ac:dyDescent="0.25">
      <c r="A123" s="42">
        <v>5</v>
      </c>
      <c r="B123" s="33" t="s">
        <v>52</v>
      </c>
      <c r="C123" s="34">
        <v>1543768.04</v>
      </c>
      <c r="D123" s="34">
        <v>969676.44</v>
      </c>
      <c r="E123" s="35">
        <v>0.62812299999999999</v>
      </c>
      <c r="F123" s="34">
        <v>900052.64</v>
      </c>
      <c r="G123" s="35">
        <v>0.58302299999999996</v>
      </c>
    </row>
    <row r="124" spans="1:7" ht="15.75" x14ac:dyDescent="0.25">
      <c r="A124" s="42">
        <v>6</v>
      </c>
      <c r="B124" s="33" t="s">
        <v>85</v>
      </c>
      <c r="C124" s="34">
        <v>2700547.21</v>
      </c>
      <c r="D124" s="34">
        <v>1653130.7</v>
      </c>
      <c r="E124" s="35">
        <v>0.612147</v>
      </c>
      <c r="F124" s="34">
        <v>1513700.55</v>
      </c>
      <c r="G124" s="35">
        <v>0.56051600000000001</v>
      </c>
    </row>
    <row r="125" spans="1:7" ht="15.75" x14ac:dyDescent="0.25">
      <c r="A125" s="42">
        <v>7</v>
      </c>
      <c r="B125" s="33" t="s">
        <v>79</v>
      </c>
      <c r="C125" s="34">
        <v>7449963.7300000004</v>
      </c>
      <c r="D125" s="34">
        <v>4258765.95</v>
      </c>
      <c r="E125" s="35">
        <v>0.57164899999999996</v>
      </c>
      <c r="F125" s="34">
        <v>3969315.28</v>
      </c>
      <c r="G125" s="35">
        <v>0.53279699999999997</v>
      </c>
    </row>
    <row r="126" spans="1:7" ht="15.75" x14ac:dyDescent="0.25">
      <c r="A126" s="42">
        <v>8</v>
      </c>
      <c r="B126" s="33" t="s">
        <v>107</v>
      </c>
      <c r="C126" s="34">
        <v>1149458.57</v>
      </c>
      <c r="D126" s="34">
        <v>655331.17000000004</v>
      </c>
      <c r="E126" s="35">
        <v>0.57012200000000002</v>
      </c>
      <c r="F126" s="34">
        <v>603591.88</v>
      </c>
      <c r="G126" s="35">
        <v>0.52510999999999997</v>
      </c>
    </row>
    <row r="127" spans="1:7" ht="15.75" x14ac:dyDescent="0.25">
      <c r="A127" s="42">
        <v>9</v>
      </c>
      <c r="B127" s="33" t="s">
        <v>57</v>
      </c>
      <c r="C127" s="34">
        <v>4163426.4</v>
      </c>
      <c r="D127" s="34">
        <v>2157107.86</v>
      </c>
      <c r="E127" s="35">
        <v>0.51810900000000004</v>
      </c>
      <c r="F127" s="34">
        <v>2138001.46</v>
      </c>
      <c r="G127" s="35">
        <v>0.51351999999999998</v>
      </c>
    </row>
    <row r="128" spans="1:7" ht="15.75" x14ac:dyDescent="0.25">
      <c r="A128" s="42">
        <v>10</v>
      </c>
      <c r="B128" s="33" t="s">
        <v>75</v>
      </c>
      <c r="C128" s="34">
        <v>25558366.460000001</v>
      </c>
      <c r="D128" s="34">
        <v>13468835.380000001</v>
      </c>
      <c r="E128" s="35">
        <v>0.52698299999999998</v>
      </c>
      <c r="F128" s="34">
        <v>13088395.029999999</v>
      </c>
      <c r="G128" s="35">
        <v>0.51209800000000005</v>
      </c>
    </row>
    <row r="129" spans="1:7" ht="15.75" x14ac:dyDescent="0.25">
      <c r="A129" s="42">
        <v>11</v>
      </c>
      <c r="B129" s="33" t="s">
        <v>58</v>
      </c>
      <c r="C129" s="34">
        <v>10036818.529999999</v>
      </c>
      <c r="D129" s="34">
        <v>5498747.5499999998</v>
      </c>
      <c r="E129" s="35">
        <v>0.54785799999999996</v>
      </c>
      <c r="F129" s="34">
        <v>5139660.28</v>
      </c>
      <c r="G129" s="35">
        <v>0.51208100000000001</v>
      </c>
    </row>
    <row r="130" spans="1:7" ht="15.75" x14ac:dyDescent="0.25">
      <c r="A130" s="42">
        <v>12</v>
      </c>
      <c r="B130" s="33" t="s">
        <v>102</v>
      </c>
      <c r="C130" s="34">
        <v>63749401.240000002</v>
      </c>
      <c r="D130" s="34">
        <v>36960390.259999998</v>
      </c>
      <c r="E130" s="35">
        <v>0.57977599999999996</v>
      </c>
      <c r="F130" s="34">
        <v>30572145.949999999</v>
      </c>
      <c r="G130" s="35">
        <v>0.47956799999999999</v>
      </c>
    </row>
    <row r="131" spans="1:7" ht="15.75" x14ac:dyDescent="0.25">
      <c r="A131" s="42">
        <v>13</v>
      </c>
      <c r="B131" s="33" t="s">
        <v>86</v>
      </c>
      <c r="C131" s="34">
        <v>1888485.83</v>
      </c>
      <c r="D131" s="34">
        <v>988262.04</v>
      </c>
      <c r="E131" s="35">
        <v>0.52330900000000002</v>
      </c>
      <c r="F131" s="34">
        <v>902099.61</v>
      </c>
      <c r="G131" s="35">
        <v>0.477684</v>
      </c>
    </row>
    <row r="132" spans="1:7" ht="15.75" x14ac:dyDescent="0.25">
      <c r="A132" s="42">
        <v>14</v>
      </c>
      <c r="B132" s="33" t="s">
        <v>108</v>
      </c>
      <c r="C132" s="34">
        <v>8458865.6300000008</v>
      </c>
      <c r="D132" s="34">
        <v>4209667.57</v>
      </c>
      <c r="E132" s="35">
        <v>0.49766300000000002</v>
      </c>
      <c r="F132" s="34">
        <v>4031524.81</v>
      </c>
      <c r="G132" s="35">
        <v>0.476603</v>
      </c>
    </row>
    <row r="133" spans="1:7" ht="15.75" x14ac:dyDescent="0.25">
      <c r="A133" s="42">
        <v>15</v>
      </c>
      <c r="B133" s="33" t="s">
        <v>80</v>
      </c>
      <c r="C133" s="34">
        <v>10782632.550000001</v>
      </c>
      <c r="D133" s="34">
        <v>5888736.2400000002</v>
      </c>
      <c r="E133" s="35">
        <v>0.54613199999999995</v>
      </c>
      <c r="F133" s="34">
        <v>5089178.96</v>
      </c>
      <c r="G133" s="35">
        <v>0.47197899999999998</v>
      </c>
    </row>
    <row r="134" spans="1:7" ht="15.75" x14ac:dyDescent="0.25">
      <c r="A134" s="42">
        <v>16</v>
      </c>
      <c r="B134" s="33" t="s">
        <v>59</v>
      </c>
      <c r="C134" s="34">
        <v>33371210.780000001</v>
      </c>
      <c r="D134" s="34">
        <v>24892977.690000001</v>
      </c>
      <c r="E134" s="35">
        <v>0.74594199999999999</v>
      </c>
      <c r="F134" s="34">
        <v>15169983.34</v>
      </c>
      <c r="G134" s="35">
        <v>0.45458300000000001</v>
      </c>
    </row>
    <row r="135" spans="1:7" ht="15.75" x14ac:dyDescent="0.25">
      <c r="A135" s="42">
        <v>17</v>
      </c>
      <c r="B135" s="33" t="s">
        <v>64</v>
      </c>
      <c r="C135" s="34">
        <v>5606217.79</v>
      </c>
      <c r="D135" s="34">
        <v>2635284.56</v>
      </c>
      <c r="E135" s="35">
        <v>0.47006500000000001</v>
      </c>
      <c r="F135" s="34">
        <v>2516113.42</v>
      </c>
      <c r="G135" s="35">
        <v>0.44880799999999998</v>
      </c>
    </row>
    <row r="136" spans="1:7" ht="15.75" x14ac:dyDescent="0.25">
      <c r="A136" s="42">
        <v>18</v>
      </c>
      <c r="B136" s="33" t="s">
        <v>112</v>
      </c>
      <c r="C136" s="34">
        <v>7899260.8300000001</v>
      </c>
      <c r="D136" s="34">
        <v>5454079.2000000002</v>
      </c>
      <c r="E136" s="35">
        <v>0.69045400000000001</v>
      </c>
      <c r="F136" s="34">
        <v>3422966.69</v>
      </c>
      <c r="G136" s="35">
        <v>0.43332700000000002</v>
      </c>
    </row>
    <row r="137" spans="1:7" ht="15.75" x14ac:dyDescent="0.25">
      <c r="A137" s="42">
        <v>19</v>
      </c>
      <c r="B137" s="33" t="s">
        <v>87</v>
      </c>
      <c r="C137" s="34">
        <v>3033464.7</v>
      </c>
      <c r="D137" s="34">
        <v>1429735.27</v>
      </c>
      <c r="E137" s="35">
        <v>0.47132099999999999</v>
      </c>
      <c r="F137" s="34">
        <v>1308199.8899999999</v>
      </c>
      <c r="G137" s="35">
        <v>0.43125599999999997</v>
      </c>
    </row>
    <row r="138" spans="1:7" ht="15.75" x14ac:dyDescent="0.25">
      <c r="A138" s="42">
        <v>20</v>
      </c>
      <c r="B138" s="33" t="s">
        <v>88</v>
      </c>
      <c r="C138" s="34">
        <v>1800043.28</v>
      </c>
      <c r="D138" s="34">
        <v>910699.31</v>
      </c>
      <c r="E138" s="35">
        <v>0.50593200000000005</v>
      </c>
      <c r="F138" s="34">
        <v>758495.5</v>
      </c>
      <c r="G138" s="35">
        <v>0.42137599999999997</v>
      </c>
    </row>
    <row r="139" spans="1:7" ht="15.75" x14ac:dyDescent="0.25">
      <c r="A139" s="42">
        <v>21</v>
      </c>
      <c r="B139" s="33" t="s">
        <v>89</v>
      </c>
      <c r="C139" s="34">
        <v>2341404.4900000002</v>
      </c>
      <c r="D139" s="34">
        <v>1065194.17</v>
      </c>
      <c r="E139" s="35">
        <v>0.45493800000000001</v>
      </c>
      <c r="F139" s="34">
        <v>985640.61</v>
      </c>
      <c r="G139" s="35">
        <v>0.42096099999999997</v>
      </c>
    </row>
    <row r="140" spans="1:7" ht="15.75" x14ac:dyDescent="0.25">
      <c r="A140" s="42">
        <v>22</v>
      </c>
      <c r="B140" s="33" t="s">
        <v>90</v>
      </c>
      <c r="C140" s="34">
        <v>5409858.7400000002</v>
      </c>
      <c r="D140" s="34">
        <v>2774692.84</v>
      </c>
      <c r="E140" s="35">
        <v>0.51289600000000002</v>
      </c>
      <c r="F140" s="34">
        <v>2267966.23</v>
      </c>
      <c r="G140" s="35">
        <v>0.41922799999999999</v>
      </c>
    </row>
    <row r="141" spans="1:7" ht="15.75" x14ac:dyDescent="0.25">
      <c r="A141" s="42">
        <v>23</v>
      </c>
      <c r="B141" s="33" t="s">
        <v>81</v>
      </c>
      <c r="C141" s="34">
        <v>5046712.96</v>
      </c>
      <c r="D141" s="34">
        <v>2418114.7200000002</v>
      </c>
      <c r="E141" s="35">
        <v>0.47914600000000002</v>
      </c>
      <c r="F141" s="34">
        <v>2090464.4</v>
      </c>
      <c r="G141" s="35">
        <v>0.41422300000000001</v>
      </c>
    </row>
    <row r="142" spans="1:7" ht="15.75" x14ac:dyDescent="0.25">
      <c r="A142" s="42">
        <v>24</v>
      </c>
      <c r="B142" s="33" t="s">
        <v>91</v>
      </c>
      <c r="C142" s="34">
        <v>4194450.32</v>
      </c>
      <c r="D142" s="34">
        <v>1976327.87</v>
      </c>
      <c r="E142" s="35">
        <v>0.47117700000000001</v>
      </c>
      <c r="F142" s="34">
        <v>1684070.55</v>
      </c>
      <c r="G142" s="35">
        <v>0.40150000000000002</v>
      </c>
    </row>
    <row r="143" spans="1:7" ht="15.75" x14ac:dyDescent="0.25">
      <c r="A143" s="42">
        <v>25</v>
      </c>
      <c r="B143" s="33" t="s">
        <v>113</v>
      </c>
      <c r="C143" s="34">
        <v>7401990.5999999996</v>
      </c>
      <c r="D143" s="34">
        <v>4186888.18</v>
      </c>
      <c r="E143" s="35">
        <v>0.56564400000000004</v>
      </c>
      <c r="F143" s="34">
        <v>2961131.03</v>
      </c>
      <c r="G143" s="35">
        <v>0.40004499999999998</v>
      </c>
    </row>
    <row r="144" spans="1:7" ht="15.75" x14ac:dyDescent="0.25">
      <c r="A144" s="42">
        <v>26</v>
      </c>
      <c r="B144" s="33" t="s">
        <v>49</v>
      </c>
      <c r="C144" s="34">
        <v>5564286.3399999999</v>
      </c>
      <c r="D144" s="34">
        <v>2961458.13</v>
      </c>
      <c r="E144" s="35">
        <v>0.53222599999999998</v>
      </c>
      <c r="F144" s="34">
        <v>2182503.7000000002</v>
      </c>
      <c r="G144" s="35">
        <v>0.39223400000000003</v>
      </c>
    </row>
    <row r="145" spans="1:7" ht="15.75" x14ac:dyDescent="0.25">
      <c r="A145" s="42">
        <v>27</v>
      </c>
      <c r="B145" s="33" t="s">
        <v>103</v>
      </c>
      <c r="C145" s="34">
        <v>99806502.819999993</v>
      </c>
      <c r="D145" s="34">
        <v>61819256.219999999</v>
      </c>
      <c r="E145" s="35">
        <v>0.61939100000000002</v>
      </c>
      <c r="F145" s="34">
        <v>38830880.609999999</v>
      </c>
      <c r="G145" s="35">
        <v>0.38906200000000002</v>
      </c>
    </row>
    <row r="146" spans="1:7" ht="15.75" x14ac:dyDescent="0.25">
      <c r="A146" s="42">
        <v>28</v>
      </c>
      <c r="B146" s="33" t="s">
        <v>114</v>
      </c>
      <c r="C146" s="34">
        <v>7968673.7199999997</v>
      </c>
      <c r="D146" s="34">
        <v>4793707.4800000004</v>
      </c>
      <c r="E146" s="35">
        <v>0.60156900000000002</v>
      </c>
      <c r="F146" s="34">
        <v>3019709.46</v>
      </c>
      <c r="G146" s="35">
        <v>0.37894800000000001</v>
      </c>
    </row>
    <row r="147" spans="1:7" ht="15.75" x14ac:dyDescent="0.25">
      <c r="A147" s="42">
        <v>29</v>
      </c>
      <c r="B147" s="33" t="s">
        <v>109</v>
      </c>
      <c r="C147" s="34">
        <v>20207807.710000001</v>
      </c>
      <c r="D147" s="34">
        <v>12623001.17</v>
      </c>
      <c r="E147" s="35">
        <v>0.62465999999999999</v>
      </c>
      <c r="F147" s="34">
        <v>7623005.3099999996</v>
      </c>
      <c r="G147" s="35">
        <v>0.37723099999999998</v>
      </c>
    </row>
    <row r="148" spans="1:7" ht="15.75" x14ac:dyDescent="0.25">
      <c r="A148" s="42">
        <v>30</v>
      </c>
      <c r="B148" s="33" t="s">
        <v>53</v>
      </c>
      <c r="C148" s="34">
        <v>818636.09</v>
      </c>
      <c r="D148" s="34">
        <v>320583.21999999997</v>
      </c>
      <c r="E148" s="35">
        <v>0.39160699999999998</v>
      </c>
      <c r="F148" s="34">
        <v>305218.21999999997</v>
      </c>
      <c r="G148" s="35">
        <v>0.37283699999999997</v>
      </c>
    </row>
    <row r="149" spans="1:7" ht="15.75" x14ac:dyDescent="0.25">
      <c r="A149" s="42">
        <v>31</v>
      </c>
      <c r="B149" s="33" t="s">
        <v>82</v>
      </c>
      <c r="C149" s="34">
        <v>13436280.01</v>
      </c>
      <c r="D149" s="34">
        <v>5724596.4500000002</v>
      </c>
      <c r="E149" s="35">
        <v>0.42605500000000002</v>
      </c>
      <c r="F149" s="34">
        <v>5004217.34</v>
      </c>
      <c r="G149" s="35">
        <v>0.37244100000000002</v>
      </c>
    </row>
    <row r="150" spans="1:7" ht="15.75" x14ac:dyDescent="0.25">
      <c r="A150" s="42">
        <v>32</v>
      </c>
      <c r="B150" s="33" t="s">
        <v>115</v>
      </c>
      <c r="C150" s="34">
        <v>7363576.2400000002</v>
      </c>
      <c r="D150" s="34">
        <v>5145217.8</v>
      </c>
      <c r="E150" s="35">
        <v>0.698739</v>
      </c>
      <c r="F150" s="34">
        <v>2689532.8</v>
      </c>
      <c r="G150" s="35">
        <v>0.36524800000000002</v>
      </c>
    </row>
    <row r="151" spans="1:7" ht="15.75" x14ac:dyDescent="0.25">
      <c r="A151" s="42">
        <v>33</v>
      </c>
      <c r="B151" s="33" t="s">
        <v>116</v>
      </c>
      <c r="C151" s="34">
        <v>6357527.6399999997</v>
      </c>
      <c r="D151" s="34">
        <v>2946860.72</v>
      </c>
      <c r="E151" s="35">
        <v>0.46352300000000002</v>
      </c>
      <c r="F151" s="34">
        <v>2293294.73</v>
      </c>
      <c r="G151" s="35">
        <v>0.36072100000000001</v>
      </c>
    </row>
    <row r="152" spans="1:7" ht="15.75" x14ac:dyDescent="0.25">
      <c r="A152" s="42">
        <v>34</v>
      </c>
      <c r="B152" s="33" t="s">
        <v>92</v>
      </c>
      <c r="C152" s="34">
        <v>26043294.07</v>
      </c>
      <c r="D152" s="34">
        <v>10710779.82</v>
      </c>
      <c r="E152" s="35">
        <v>0.41126800000000002</v>
      </c>
      <c r="F152" s="34">
        <v>9361000.0399999991</v>
      </c>
      <c r="G152" s="35">
        <v>0.35943999999999998</v>
      </c>
    </row>
    <row r="153" spans="1:7" ht="15.75" x14ac:dyDescent="0.25">
      <c r="A153" s="42">
        <v>35</v>
      </c>
      <c r="B153" s="33" t="s">
        <v>93</v>
      </c>
      <c r="C153" s="34">
        <v>2936944.65</v>
      </c>
      <c r="D153" s="34">
        <v>1342771.23</v>
      </c>
      <c r="E153" s="35">
        <v>0.4572</v>
      </c>
      <c r="F153" s="34">
        <v>1051130.92</v>
      </c>
      <c r="G153" s="35">
        <v>0.35789900000000002</v>
      </c>
    </row>
    <row r="154" spans="1:7" ht="15.75" x14ac:dyDescent="0.25">
      <c r="A154" s="42">
        <v>36</v>
      </c>
      <c r="B154" s="33" t="s">
        <v>94</v>
      </c>
      <c r="C154" s="34">
        <v>3071468.25</v>
      </c>
      <c r="D154" s="34">
        <v>1374954.71</v>
      </c>
      <c r="E154" s="35">
        <v>0.447654</v>
      </c>
      <c r="F154" s="34">
        <v>1076272.6100000001</v>
      </c>
      <c r="G154" s="35">
        <v>0.35041</v>
      </c>
    </row>
    <row r="155" spans="1:7" ht="15.75" x14ac:dyDescent="0.25">
      <c r="A155" s="42">
        <v>37</v>
      </c>
      <c r="B155" s="33" t="s">
        <v>95</v>
      </c>
      <c r="C155" s="34">
        <v>180000</v>
      </c>
      <c r="D155" s="34">
        <v>61708.56</v>
      </c>
      <c r="E155" s="35">
        <v>0.34282499999999999</v>
      </c>
      <c r="F155" s="34">
        <v>61708.56</v>
      </c>
      <c r="G155" s="35">
        <v>0.34282499999999999</v>
      </c>
    </row>
    <row r="156" spans="1:7" ht="15.75" x14ac:dyDescent="0.25">
      <c r="A156" s="42">
        <v>38</v>
      </c>
      <c r="B156" s="33" t="s">
        <v>117</v>
      </c>
      <c r="C156" s="34">
        <v>8844952.5700000003</v>
      </c>
      <c r="D156" s="34">
        <v>4721002.0199999996</v>
      </c>
      <c r="E156" s="35">
        <v>0.53375099999999998</v>
      </c>
      <c r="F156" s="34">
        <v>2913452.04</v>
      </c>
      <c r="G156" s="35">
        <v>0.32939099999999999</v>
      </c>
    </row>
    <row r="157" spans="1:7" ht="15.75" x14ac:dyDescent="0.25">
      <c r="A157" s="42">
        <v>39</v>
      </c>
      <c r="B157" s="33" t="s">
        <v>118</v>
      </c>
      <c r="C157" s="34">
        <v>9147534.5299999993</v>
      </c>
      <c r="D157" s="34">
        <v>4373304.67</v>
      </c>
      <c r="E157" s="35">
        <v>0.47808600000000001</v>
      </c>
      <c r="F157" s="34">
        <v>3002211.17</v>
      </c>
      <c r="G157" s="35">
        <v>0.32819900000000002</v>
      </c>
    </row>
    <row r="158" spans="1:7" ht="15.75" x14ac:dyDescent="0.25">
      <c r="A158" s="42">
        <v>40</v>
      </c>
      <c r="B158" s="33" t="s">
        <v>71</v>
      </c>
      <c r="C158" s="34">
        <v>1130748.68</v>
      </c>
      <c r="D158" s="34">
        <v>396573.22</v>
      </c>
      <c r="E158" s="35">
        <v>0.350717</v>
      </c>
      <c r="F158" s="34">
        <v>366993.22</v>
      </c>
      <c r="G158" s="35">
        <v>0.32455800000000001</v>
      </c>
    </row>
    <row r="159" spans="1:7" ht="15.75" x14ac:dyDescent="0.25">
      <c r="A159" s="42">
        <v>41</v>
      </c>
      <c r="B159" s="33" t="s">
        <v>119</v>
      </c>
      <c r="C159" s="34">
        <v>2062218.14</v>
      </c>
      <c r="D159" s="34">
        <v>735108.42</v>
      </c>
      <c r="E159" s="35">
        <v>0.35646499999999998</v>
      </c>
      <c r="F159" s="34">
        <v>665082.59</v>
      </c>
      <c r="G159" s="35">
        <v>0.32250800000000002</v>
      </c>
    </row>
    <row r="160" spans="1:7" ht="15.75" x14ac:dyDescent="0.25">
      <c r="A160" s="42">
        <v>42</v>
      </c>
      <c r="B160" s="33" t="s">
        <v>120</v>
      </c>
      <c r="C160" s="34">
        <v>6754959.6600000001</v>
      </c>
      <c r="D160" s="34">
        <v>3175370</v>
      </c>
      <c r="E160" s="35">
        <v>0.47008</v>
      </c>
      <c r="F160" s="34">
        <v>2114308.6</v>
      </c>
      <c r="G160" s="35">
        <v>0.31300099999999997</v>
      </c>
    </row>
    <row r="161" spans="1:7" ht="15.75" x14ac:dyDescent="0.25">
      <c r="A161" s="42">
        <v>43</v>
      </c>
      <c r="B161" s="33" t="s">
        <v>60</v>
      </c>
      <c r="C161" s="34">
        <v>467385.63</v>
      </c>
      <c r="D161" s="34">
        <v>158161.20000000001</v>
      </c>
      <c r="E161" s="35">
        <v>0.33839599999999997</v>
      </c>
      <c r="F161" s="34">
        <v>145910.66</v>
      </c>
      <c r="G161" s="35">
        <v>0.31218499999999999</v>
      </c>
    </row>
    <row r="162" spans="1:7" ht="15.75" x14ac:dyDescent="0.25">
      <c r="A162" s="42">
        <v>44</v>
      </c>
      <c r="B162" s="33" t="s">
        <v>99</v>
      </c>
      <c r="C162" s="43">
        <f>16845346.5+220000</f>
        <v>17065346.5</v>
      </c>
      <c r="D162" s="43">
        <v>5203452.1900000004</v>
      </c>
      <c r="E162" s="45">
        <f>D162/C162</f>
        <v>0.30491336287839221</v>
      </c>
      <c r="F162" s="43">
        <v>4841610.54</v>
      </c>
      <c r="G162" s="45">
        <f>F162/C162</f>
        <v>0.28371006354895872</v>
      </c>
    </row>
    <row r="163" spans="1:7" ht="15.75" x14ac:dyDescent="0.25">
      <c r="A163" s="42">
        <v>45</v>
      </c>
      <c r="B163" s="33" t="s">
        <v>123</v>
      </c>
      <c r="C163" s="34">
        <v>12342287.220000001</v>
      </c>
      <c r="D163" s="34">
        <v>4165953.8</v>
      </c>
      <c r="E163" s="35">
        <v>0.33753499999999997</v>
      </c>
      <c r="F163" s="34">
        <v>3373303.26</v>
      </c>
      <c r="G163" s="35">
        <v>0.27331299999999997</v>
      </c>
    </row>
    <row r="164" spans="1:7" ht="15.75" x14ac:dyDescent="0.25">
      <c r="A164" s="42">
        <v>46</v>
      </c>
      <c r="B164" s="33" t="s">
        <v>163</v>
      </c>
      <c r="C164" s="34">
        <v>963476.46</v>
      </c>
      <c r="D164" s="34">
        <v>221521.05</v>
      </c>
      <c r="E164" s="35">
        <v>0.22991800000000001</v>
      </c>
      <c r="F164" s="34">
        <v>212873.66</v>
      </c>
      <c r="G164" s="35">
        <v>0.220943</v>
      </c>
    </row>
    <row r="165" spans="1:7" ht="15.75" x14ac:dyDescent="0.25">
      <c r="A165" s="42">
        <v>47</v>
      </c>
      <c r="B165" s="33" t="s">
        <v>72</v>
      </c>
      <c r="C165" s="34">
        <v>8601489.7200000007</v>
      </c>
      <c r="D165" s="34">
        <v>2362053.7400000002</v>
      </c>
      <c r="E165" s="35">
        <v>0.27461000000000002</v>
      </c>
      <c r="F165" s="34">
        <v>1723615.53</v>
      </c>
      <c r="G165" s="35">
        <v>0.20038600000000001</v>
      </c>
    </row>
    <row r="166" spans="1:7" ht="15.75" x14ac:dyDescent="0.25">
      <c r="A166" s="42">
        <v>48</v>
      </c>
      <c r="B166" s="33" t="s">
        <v>61</v>
      </c>
      <c r="C166" s="34">
        <v>37086</v>
      </c>
      <c r="D166" s="34">
        <v>7206</v>
      </c>
      <c r="E166" s="35">
        <v>0.19430500000000001</v>
      </c>
      <c r="F166" s="34">
        <v>7206</v>
      </c>
      <c r="G166" s="35">
        <v>0.19430500000000001</v>
      </c>
    </row>
    <row r="167" spans="1:7" ht="15.75" x14ac:dyDescent="0.25">
      <c r="A167" s="42">
        <v>49</v>
      </c>
      <c r="B167" s="33" t="s">
        <v>83</v>
      </c>
      <c r="C167" s="34">
        <v>6342137.6299999999</v>
      </c>
      <c r="D167" s="34">
        <v>1287140.5</v>
      </c>
      <c r="E167" s="35">
        <v>0.20295099999999999</v>
      </c>
      <c r="F167" s="34">
        <v>1198384.6299999999</v>
      </c>
      <c r="G167" s="35">
        <v>0.18895600000000001</v>
      </c>
    </row>
    <row r="168" spans="1:7" ht="15.75" x14ac:dyDescent="0.25">
      <c r="A168" s="42">
        <v>50</v>
      </c>
      <c r="B168" s="33" t="s">
        <v>125</v>
      </c>
      <c r="C168" s="34">
        <v>6025679.4100000001</v>
      </c>
      <c r="D168" s="34">
        <v>3488158.95</v>
      </c>
      <c r="E168" s="35">
        <v>0.57888200000000001</v>
      </c>
      <c r="F168" s="34">
        <v>1131863.8500000001</v>
      </c>
      <c r="G168" s="35">
        <v>0.18784000000000001</v>
      </c>
    </row>
    <row r="169" spans="1:7" ht="15.75" x14ac:dyDescent="0.25">
      <c r="A169" s="42">
        <v>51</v>
      </c>
      <c r="B169" s="33" t="s">
        <v>121</v>
      </c>
      <c r="C169" s="34">
        <v>11586808.07</v>
      </c>
      <c r="D169" s="34">
        <v>8292580.7000000002</v>
      </c>
      <c r="E169" s="35">
        <v>0.71569199999999999</v>
      </c>
      <c r="F169" s="34">
        <v>779486.13</v>
      </c>
      <c r="G169" s="35">
        <v>6.7274E-2</v>
      </c>
    </row>
    <row r="170" spans="1:7" x14ac:dyDescent="0.25">
      <c r="A170" s="101" t="s">
        <v>126</v>
      </c>
      <c r="B170" s="102"/>
      <c r="C170" s="48">
        <f>SUM(C119:C169)</f>
        <v>689524585.88</v>
      </c>
      <c r="D170" s="48">
        <f>SUM(D119:D169)</f>
        <v>404445060.37000012</v>
      </c>
      <c r="E170" s="47">
        <f>D170/C170</f>
        <v>0.58655640226929762</v>
      </c>
      <c r="F170" s="48">
        <f>SUM(F119:F169)</f>
        <v>316855065.55000019</v>
      </c>
      <c r="G170" s="47">
        <f>F170/C170</f>
        <v>0.45952685667562754</v>
      </c>
    </row>
    <row r="171" spans="1:7" ht="6.95" customHeight="1" x14ac:dyDescent="0.25"/>
    <row r="172" spans="1:7" x14ac:dyDescent="0.25"/>
    <row r="173" spans="1:7" x14ac:dyDescent="0.25"/>
    <row r="174" spans="1:7" ht="15.75" x14ac:dyDescent="0.25">
      <c r="A174" s="41"/>
      <c r="B174" s="41"/>
      <c r="C174" s="41"/>
      <c r="D174" s="41"/>
      <c r="E174" s="41"/>
      <c r="F174" s="41"/>
      <c r="G174" s="41"/>
    </row>
    <row r="175" spans="1:7" x14ac:dyDescent="0.25"/>
    <row r="176" spans="1:7" ht="15.75" x14ac:dyDescent="0.25">
      <c r="A176" s="98" t="s">
        <v>37</v>
      </c>
      <c r="B176" s="104"/>
      <c r="C176" s="104"/>
      <c r="D176" s="104"/>
      <c r="E176" s="104"/>
      <c r="F176" s="104"/>
      <c r="G176" s="104"/>
    </row>
    <row r="177" spans="1:7" ht="15.75" x14ac:dyDescent="0.25">
      <c r="A177" s="98" t="s">
        <v>134</v>
      </c>
      <c r="B177" s="104"/>
      <c r="C177" s="104"/>
      <c r="D177" s="104"/>
      <c r="E177" s="104"/>
      <c r="F177" s="104"/>
      <c r="G177" s="104"/>
    </row>
    <row r="178" spans="1:7" ht="38.25" x14ac:dyDescent="0.25">
      <c r="A178" s="32" t="s">
        <v>128</v>
      </c>
      <c r="B178" s="32" t="s">
        <v>131</v>
      </c>
      <c r="C178" s="31" t="s">
        <v>18</v>
      </c>
      <c r="D178" s="31" t="s">
        <v>19</v>
      </c>
      <c r="E178" s="31" t="s">
        <v>41</v>
      </c>
      <c r="F178" s="31" t="s">
        <v>21</v>
      </c>
      <c r="G178" s="31" t="s">
        <v>42</v>
      </c>
    </row>
    <row r="179" spans="1:7" ht="15.75" x14ac:dyDescent="0.25">
      <c r="A179" s="42">
        <v>1</v>
      </c>
      <c r="B179" s="33" t="s">
        <v>67</v>
      </c>
      <c r="C179" s="34">
        <v>4344058.62</v>
      </c>
      <c r="D179" s="34">
        <v>3208044.04</v>
      </c>
      <c r="E179" s="35">
        <v>0.73848999999999998</v>
      </c>
      <c r="F179" s="34">
        <v>2603082.02</v>
      </c>
      <c r="G179" s="35">
        <v>0.59922799999999998</v>
      </c>
    </row>
    <row r="180" spans="1:7" ht="15.75" x14ac:dyDescent="0.25">
      <c r="A180" s="42">
        <v>2</v>
      </c>
      <c r="B180" s="33" t="s">
        <v>47</v>
      </c>
      <c r="C180" s="34">
        <v>6000000</v>
      </c>
      <c r="D180" s="34">
        <v>3492030.09</v>
      </c>
      <c r="E180" s="35">
        <v>0.58200499999999999</v>
      </c>
      <c r="F180" s="34">
        <v>3492030.09</v>
      </c>
      <c r="G180" s="35">
        <v>0.58200499999999999</v>
      </c>
    </row>
    <row r="181" spans="1:7" ht="15.75" x14ac:dyDescent="0.25">
      <c r="A181" s="42">
        <v>3</v>
      </c>
      <c r="B181" s="33" t="s">
        <v>56</v>
      </c>
      <c r="C181" s="34">
        <v>1999544.62</v>
      </c>
      <c r="D181" s="34">
        <v>1218969.92</v>
      </c>
      <c r="E181" s="35">
        <v>0.60962400000000005</v>
      </c>
      <c r="F181" s="34">
        <v>1145618.1399999999</v>
      </c>
      <c r="G181" s="35">
        <v>0.57294</v>
      </c>
    </row>
    <row r="182" spans="1:7" ht="15.75" x14ac:dyDescent="0.25">
      <c r="A182" s="42">
        <v>4</v>
      </c>
      <c r="B182" s="33" t="s">
        <v>98</v>
      </c>
      <c r="C182" s="44">
        <f>4206024.49</f>
        <v>4206024.49</v>
      </c>
      <c r="D182" s="44">
        <v>2407300.27</v>
      </c>
      <c r="E182" s="46">
        <f>D182/C182</f>
        <v>0.57234575683604727</v>
      </c>
      <c r="F182" s="44">
        <v>2346350.27</v>
      </c>
      <c r="G182" s="46">
        <f>F182/C182</f>
        <v>0.55785463816926084</v>
      </c>
    </row>
    <row r="183" spans="1:7" ht="15.75" x14ac:dyDescent="0.25">
      <c r="A183" s="42">
        <v>5</v>
      </c>
      <c r="B183" s="33" t="s">
        <v>97</v>
      </c>
      <c r="C183" s="34">
        <v>6159000</v>
      </c>
      <c r="D183" s="34">
        <v>4054993.78</v>
      </c>
      <c r="E183" s="35">
        <v>0.658385</v>
      </c>
      <c r="F183" s="34">
        <v>3360890.86</v>
      </c>
      <c r="G183" s="35">
        <v>0.54568799999999995</v>
      </c>
    </row>
    <row r="184" spans="1:7" ht="15.75" x14ac:dyDescent="0.25">
      <c r="A184" s="42">
        <v>6</v>
      </c>
      <c r="B184" s="33" t="s">
        <v>63</v>
      </c>
      <c r="C184" s="34">
        <v>862284.04</v>
      </c>
      <c r="D184" s="34">
        <v>448344.16</v>
      </c>
      <c r="E184" s="35">
        <v>0.51995000000000002</v>
      </c>
      <c r="F184" s="34">
        <v>448344.16</v>
      </c>
      <c r="G184" s="35">
        <v>0.51995000000000002</v>
      </c>
    </row>
    <row r="185" spans="1:7" ht="15.75" x14ac:dyDescent="0.25">
      <c r="A185" s="42">
        <v>7</v>
      </c>
      <c r="B185" s="33" t="s">
        <v>69</v>
      </c>
      <c r="C185" s="34">
        <v>2200000</v>
      </c>
      <c r="D185" s="34">
        <v>1291846.8</v>
      </c>
      <c r="E185" s="35">
        <v>0.58720300000000003</v>
      </c>
      <c r="F185" s="34">
        <v>986263.21</v>
      </c>
      <c r="G185" s="35">
        <v>0.44830100000000001</v>
      </c>
    </row>
    <row r="186" spans="1:7" ht="15.75" x14ac:dyDescent="0.25">
      <c r="A186" s="42">
        <v>8</v>
      </c>
      <c r="B186" s="33" t="s">
        <v>101</v>
      </c>
      <c r="C186" s="34">
        <v>59460605.009999998</v>
      </c>
      <c r="D186" s="34">
        <v>29722598.940000001</v>
      </c>
      <c r="E186" s="35">
        <v>0.49986999999999998</v>
      </c>
      <c r="F186" s="34">
        <v>25510384.09</v>
      </c>
      <c r="G186" s="35">
        <v>0.42903000000000002</v>
      </c>
    </row>
    <row r="187" spans="1:7" ht="15.75" x14ac:dyDescent="0.25">
      <c r="A187" s="42">
        <v>9</v>
      </c>
      <c r="B187" s="33" t="s">
        <v>48</v>
      </c>
      <c r="C187" s="34">
        <v>17632046.48</v>
      </c>
      <c r="D187" s="34">
        <v>13287535.02</v>
      </c>
      <c r="E187" s="35">
        <v>0.75360099999999997</v>
      </c>
      <c r="F187" s="34">
        <v>7224954.2199999997</v>
      </c>
      <c r="G187" s="35">
        <v>0.40976299999999999</v>
      </c>
    </row>
    <row r="188" spans="1:7" ht="15.75" x14ac:dyDescent="0.25">
      <c r="A188" s="42">
        <v>10</v>
      </c>
      <c r="B188" s="33" t="s">
        <v>68</v>
      </c>
      <c r="C188" s="34">
        <v>2349758.2999999998</v>
      </c>
      <c r="D188" s="34">
        <v>1378501.09</v>
      </c>
      <c r="E188" s="35">
        <v>0.58665699999999998</v>
      </c>
      <c r="F188" s="34">
        <v>944433.27</v>
      </c>
      <c r="G188" s="35">
        <v>0.40192800000000001</v>
      </c>
    </row>
    <row r="189" spans="1:7" ht="15.75" x14ac:dyDescent="0.25">
      <c r="A189" s="42">
        <v>11</v>
      </c>
      <c r="B189" s="33" t="s">
        <v>104</v>
      </c>
      <c r="C189" s="34">
        <v>158728893.50999999</v>
      </c>
      <c r="D189" s="34">
        <v>76080521.700000003</v>
      </c>
      <c r="E189" s="35">
        <v>0.47931099999999999</v>
      </c>
      <c r="F189" s="34">
        <v>47523453.810000002</v>
      </c>
      <c r="G189" s="35">
        <v>0.2994</v>
      </c>
    </row>
    <row r="190" spans="1:7" ht="15.75" x14ac:dyDescent="0.25">
      <c r="A190" s="42">
        <v>12</v>
      </c>
      <c r="B190" s="33" t="s">
        <v>110</v>
      </c>
      <c r="C190" s="34">
        <v>9542902</v>
      </c>
      <c r="D190" s="34">
        <v>3278291.8</v>
      </c>
      <c r="E190" s="35">
        <v>0.343532</v>
      </c>
      <c r="F190" s="34">
        <v>2433397.29</v>
      </c>
      <c r="G190" s="35">
        <v>0.254996</v>
      </c>
    </row>
    <row r="191" spans="1:7" ht="15.75" x14ac:dyDescent="0.25">
      <c r="A191" s="42">
        <v>13</v>
      </c>
      <c r="B191" s="33" t="s">
        <v>105</v>
      </c>
      <c r="C191" s="34">
        <v>46081197.299999997</v>
      </c>
      <c r="D191" s="34">
        <v>31418802.690000001</v>
      </c>
      <c r="E191" s="35">
        <v>0.68181400000000003</v>
      </c>
      <c r="F191" s="34">
        <v>3946826.61</v>
      </c>
      <c r="G191" s="35">
        <v>8.5649000000000003E-2</v>
      </c>
    </row>
    <row r="192" spans="1:7" ht="15.75" x14ac:dyDescent="0.25">
      <c r="A192" s="42">
        <v>14</v>
      </c>
      <c r="B192" s="33" t="s">
        <v>70</v>
      </c>
      <c r="C192" s="34">
        <v>773850</v>
      </c>
      <c r="D192" s="34">
        <v>435000</v>
      </c>
      <c r="E192" s="35">
        <v>0.56212399999999996</v>
      </c>
      <c r="F192" s="34">
        <v>0</v>
      </c>
      <c r="G192" s="35">
        <v>0</v>
      </c>
    </row>
    <row r="193" spans="1:7" x14ac:dyDescent="0.25">
      <c r="A193" s="101" t="s">
        <v>132</v>
      </c>
      <c r="B193" s="102"/>
      <c r="C193" s="48">
        <f>SUM(C179:C192)</f>
        <v>320340164.37</v>
      </c>
      <c r="D193" s="39">
        <v>171722780.30000001</v>
      </c>
      <c r="E193" s="47">
        <f>D193/C193</f>
        <v>0.536063845249378</v>
      </c>
      <c r="F193" s="39">
        <v>101966028.04000001</v>
      </c>
      <c r="G193" s="47">
        <f>F193/C193</f>
        <v>0.31830547455868502</v>
      </c>
    </row>
    <row r="194" spans="1:7" ht="6.95" customHeight="1" x14ac:dyDescent="0.25">
      <c r="A194" s="41"/>
      <c r="B194" s="41"/>
      <c r="C194" s="41"/>
      <c r="D194" s="41"/>
      <c r="E194" s="41"/>
      <c r="F194" s="41"/>
      <c r="G194" s="41"/>
    </row>
    <row r="195" spans="1:7" ht="6.95" customHeight="1" x14ac:dyDescent="0.25"/>
    <row r="196" spans="1:7" ht="15.75" x14ac:dyDescent="0.25">
      <c r="A196" s="98" t="s">
        <v>37</v>
      </c>
      <c r="B196" s="104"/>
      <c r="C196" s="104"/>
      <c r="D196" s="104"/>
      <c r="E196" s="104"/>
      <c r="F196" s="104"/>
      <c r="G196" s="104"/>
    </row>
    <row r="197" spans="1:7" ht="15.75" x14ac:dyDescent="0.25">
      <c r="A197" s="98" t="s">
        <v>134</v>
      </c>
      <c r="B197" s="104"/>
      <c r="C197" s="104"/>
      <c r="D197" s="104"/>
      <c r="E197" s="104"/>
      <c r="F197" s="104"/>
      <c r="G197" s="104"/>
    </row>
    <row r="198" spans="1:7" ht="38.25" x14ac:dyDescent="0.25">
      <c r="A198" s="32" t="s">
        <v>128</v>
      </c>
      <c r="B198" s="32" t="s">
        <v>133</v>
      </c>
      <c r="C198" s="31" t="s">
        <v>18</v>
      </c>
      <c r="D198" s="31" t="s">
        <v>19</v>
      </c>
      <c r="E198" s="31" t="s">
        <v>41</v>
      </c>
      <c r="F198" s="31" t="s">
        <v>21</v>
      </c>
      <c r="G198" s="31" t="s">
        <v>42</v>
      </c>
    </row>
    <row r="199" spans="1:7" ht="15.75" x14ac:dyDescent="0.25">
      <c r="A199" s="42">
        <v>1</v>
      </c>
      <c r="B199" s="33" t="s">
        <v>43</v>
      </c>
      <c r="C199" s="34">
        <v>175366769.06999999</v>
      </c>
      <c r="D199" s="34">
        <v>122053376.43000001</v>
      </c>
      <c r="E199" s="35">
        <v>0.69598899999999997</v>
      </c>
      <c r="F199" s="34">
        <v>110541813.73</v>
      </c>
      <c r="G199" s="35">
        <v>0.63034599999999996</v>
      </c>
    </row>
    <row r="200" spans="1:7" ht="15.75" x14ac:dyDescent="0.25">
      <c r="A200" s="42">
        <v>2</v>
      </c>
      <c r="B200" s="33" t="s">
        <v>74</v>
      </c>
      <c r="C200" s="34">
        <v>4425537.24</v>
      </c>
      <c r="D200" s="34">
        <v>2748596.74</v>
      </c>
      <c r="E200" s="35">
        <v>0.62107599999999996</v>
      </c>
      <c r="F200" s="34">
        <v>2726081.74</v>
      </c>
      <c r="G200" s="35">
        <v>0.61598900000000001</v>
      </c>
    </row>
    <row r="201" spans="1:7" ht="15.75" x14ac:dyDescent="0.25">
      <c r="A201" s="42">
        <v>3</v>
      </c>
      <c r="B201" s="33" t="s">
        <v>67</v>
      </c>
      <c r="C201" s="34">
        <v>4344058.62</v>
      </c>
      <c r="D201" s="34">
        <v>3208044.04</v>
      </c>
      <c r="E201" s="35">
        <v>0.73848999999999998</v>
      </c>
      <c r="F201" s="34">
        <v>2603082.02</v>
      </c>
      <c r="G201" s="35">
        <v>0.59922799999999998</v>
      </c>
    </row>
    <row r="202" spans="1:7" ht="15.75" x14ac:dyDescent="0.25">
      <c r="A202" s="42">
        <v>4</v>
      </c>
      <c r="B202" s="33" t="s">
        <v>44</v>
      </c>
      <c r="C202" s="34">
        <v>5713221.5499999998</v>
      </c>
      <c r="D202" s="34">
        <v>3652478.48</v>
      </c>
      <c r="E202" s="35">
        <v>0.63930299999999995</v>
      </c>
      <c r="F202" s="34">
        <v>3374214.01</v>
      </c>
      <c r="G202" s="35">
        <v>0.59059700000000004</v>
      </c>
    </row>
    <row r="203" spans="1:7" ht="15.75" x14ac:dyDescent="0.25">
      <c r="A203" s="42">
        <v>5</v>
      </c>
      <c r="B203" s="33" t="s">
        <v>55</v>
      </c>
      <c r="C203" s="34">
        <v>5305601.58</v>
      </c>
      <c r="D203" s="34">
        <v>3125481.78</v>
      </c>
      <c r="E203" s="35">
        <v>0.58909100000000003</v>
      </c>
      <c r="F203" s="34">
        <v>3125481.78</v>
      </c>
      <c r="G203" s="35">
        <v>0.58909100000000003</v>
      </c>
    </row>
    <row r="204" spans="1:7" ht="15.75" x14ac:dyDescent="0.25">
      <c r="A204" s="42">
        <v>6</v>
      </c>
      <c r="B204" s="33" t="s">
        <v>52</v>
      </c>
      <c r="C204" s="34">
        <v>1543768.04</v>
      </c>
      <c r="D204" s="34">
        <v>969676.44</v>
      </c>
      <c r="E204" s="35">
        <v>0.62812299999999999</v>
      </c>
      <c r="F204" s="34">
        <v>900052.64</v>
      </c>
      <c r="G204" s="35">
        <v>0.58302299999999996</v>
      </c>
    </row>
    <row r="205" spans="1:7" ht="15.75" x14ac:dyDescent="0.25">
      <c r="A205" s="42">
        <v>7</v>
      </c>
      <c r="B205" s="33" t="s">
        <v>47</v>
      </c>
      <c r="C205" s="34">
        <v>6000000</v>
      </c>
      <c r="D205" s="34">
        <v>3492030.09</v>
      </c>
      <c r="E205" s="35">
        <v>0.58200499999999999</v>
      </c>
      <c r="F205" s="34">
        <v>3492030.09</v>
      </c>
      <c r="G205" s="35">
        <v>0.58200499999999999</v>
      </c>
    </row>
    <row r="206" spans="1:7" ht="15.75" x14ac:dyDescent="0.25">
      <c r="A206" s="42">
        <v>8</v>
      </c>
      <c r="B206" s="33" t="s">
        <v>56</v>
      </c>
      <c r="C206" s="34">
        <v>1999544.62</v>
      </c>
      <c r="D206" s="34">
        <v>1218969.92</v>
      </c>
      <c r="E206" s="35">
        <v>0.60962400000000005</v>
      </c>
      <c r="F206" s="34">
        <v>1145618.1399999999</v>
      </c>
      <c r="G206" s="35">
        <v>0.57294</v>
      </c>
    </row>
    <row r="207" spans="1:7" ht="15.75" x14ac:dyDescent="0.25">
      <c r="A207" s="42">
        <v>9</v>
      </c>
      <c r="B207" s="33" t="s">
        <v>85</v>
      </c>
      <c r="C207" s="34">
        <v>2700547.21</v>
      </c>
      <c r="D207" s="34">
        <v>1653130.7</v>
      </c>
      <c r="E207" s="35">
        <v>0.612147</v>
      </c>
      <c r="F207" s="34">
        <v>1513700.55</v>
      </c>
      <c r="G207" s="35">
        <v>0.56051600000000001</v>
      </c>
    </row>
    <row r="208" spans="1:7" ht="15.75" x14ac:dyDescent="0.25">
      <c r="A208" s="42">
        <v>10</v>
      </c>
      <c r="B208" s="49" t="s">
        <v>98</v>
      </c>
      <c r="C208" s="44">
        <f>4206024.49</f>
        <v>4206024.49</v>
      </c>
      <c r="D208" s="44">
        <v>2407300.27</v>
      </c>
      <c r="E208" s="46">
        <f>D208/C208</f>
        <v>0.57234575683604727</v>
      </c>
      <c r="F208" s="44">
        <v>2346350.27</v>
      </c>
      <c r="G208" s="46">
        <f>F208/C208</f>
        <v>0.55785463816926084</v>
      </c>
    </row>
    <row r="209" spans="1:7" ht="15.75" x14ac:dyDescent="0.25">
      <c r="A209" s="42">
        <v>11</v>
      </c>
      <c r="B209" s="49" t="s">
        <v>97</v>
      </c>
      <c r="C209" s="44">
        <v>6159000</v>
      </c>
      <c r="D209" s="44">
        <v>4054993.78</v>
      </c>
      <c r="E209" s="46">
        <v>0.658385</v>
      </c>
      <c r="F209" s="44">
        <v>3360890.86</v>
      </c>
      <c r="G209" s="46">
        <v>0.54568799999999995</v>
      </c>
    </row>
    <row r="210" spans="1:7" ht="15.75" x14ac:dyDescent="0.25">
      <c r="A210" s="42">
        <v>12</v>
      </c>
      <c r="B210" s="33" t="s">
        <v>79</v>
      </c>
      <c r="C210" s="34">
        <v>7449963.7300000004</v>
      </c>
      <c r="D210" s="34">
        <v>4258765.95</v>
      </c>
      <c r="E210" s="35">
        <v>0.57164899999999996</v>
      </c>
      <c r="F210" s="34">
        <v>3969315.28</v>
      </c>
      <c r="G210" s="35">
        <v>0.53279699999999997</v>
      </c>
    </row>
    <row r="211" spans="1:7" ht="15.75" x14ac:dyDescent="0.25">
      <c r="A211" s="42">
        <v>13</v>
      </c>
      <c r="B211" s="33" t="s">
        <v>107</v>
      </c>
      <c r="C211" s="34">
        <v>1149458.57</v>
      </c>
      <c r="D211" s="34">
        <v>655331.17000000004</v>
      </c>
      <c r="E211" s="35">
        <v>0.57012200000000002</v>
      </c>
      <c r="F211" s="34">
        <v>603591.88</v>
      </c>
      <c r="G211" s="35">
        <v>0.52510999999999997</v>
      </c>
    </row>
    <row r="212" spans="1:7" ht="15.75" x14ac:dyDescent="0.25">
      <c r="A212" s="42">
        <v>14</v>
      </c>
      <c r="B212" s="33" t="s">
        <v>63</v>
      </c>
      <c r="C212" s="34">
        <v>862284.04</v>
      </c>
      <c r="D212" s="34">
        <v>448344.16</v>
      </c>
      <c r="E212" s="35">
        <v>0.51995000000000002</v>
      </c>
      <c r="F212" s="34">
        <v>448344.16</v>
      </c>
      <c r="G212" s="35">
        <v>0.51995000000000002</v>
      </c>
    </row>
    <row r="213" spans="1:7" ht="15.75" x14ac:dyDescent="0.25">
      <c r="A213" s="42">
        <v>15</v>
      </c>
      <c r="B213" s="33" t="s">
        <v>57</v>
      </c>
      <c r="C213" s="34">
        <v>4163426.4</v>
      </c>
      <c r="D213" s="34">
        <v>2157107.86</v>
      </c>
      <c r="E213" s="35">
        <v>0.51810900000000004</v>
      </c>
      <c r="F213" s="34">
        <v>2138001.46</v>
      </c>
      <c r="G213" s="35">
        <v>0.51351999999999998</v>
      </c>
    </row>
    <row r="214" spans="1:7" ht="15.75" x14ac:dyDescent="0.25">
      <c r="A214" s="42">
        <v>16</v>
      </c>
      <c r="B214" s="33" t="s">
        <v>75</v>
      </c>
      <c r="C214" s="34">
        <v>25558366.460000001</v>
      </c>
      <c r="D214" s="34">
        <v>13468835.380000001</v>
      </c>
      <c r="E214" s="35">
        <v>0.52698299999999998</v>
      </c>
      <c r="F214" s="34">
        <v>13088395.029999999</v>
      </c>
      <c r="G214" s="35">
        <v>0.51209800000000005</v>
      </c>
    </row>
    <row r="215" spans="1:7" ht="15.75" x14ac:dyDescent="0.25">
      <c r="A215" s="42">
        <v>17</v>
      </c>
      <c r="B215" s="33" t="s">
        <v>58</v>
      </c>
      <c r="C215" s="34">
        <v>10036818.529999999</v>
      </c>
      <c r="D215" s="34">
        <v>5498747.5499999998</v>
      </c>
      <c r="E215" s="35">
        <v>0.54785799999999996</v>
      </c>
      <c r="F215" s="34">
        <v>5139660.28</v>
      </c>
      <c r="G215" s="35">
        <v>0.51208100000000001</v>
      </c>
    </row>
    <row r="216" spans="1:7" ht="15.75" x14ac:dyDescent="0.25">
      <c r="A216" s="42">
        <v>18</v>
      </c>
      <c r="B216" s="33" t="s">
        <v>102</v>
      </c>
      <c r="C216" s="34">
        <v>63749401.240000002</v>
      </c>
      <c r="D216" s="34">
        <v>36960390.259999998</v>
      </c>
      <c r="E216" s="35">
        <v>0.57977599999999996</v>
      </c>
      <c r="F216" s="34">
        <v>30572145.949999999</v>
      </c>
      <c r="G216" s="35">
        <v>0.47956799999999999</v>
      </c>
    </row>
    <row r="217" spans="1:7" ht="15.75" x14ac:dyDescent="0.25">
      <c r="A217" s="42">
        <v>19</v>
      </c>
      <c r="B217" s="33" t="s">
        <v>86</v>
      </c>
      <c r="C217" s="34">
        <v>1888485.83</v>
      </c>
      <c r="D217" s="34">
        <v>988262.04</v>
      </c>
      <c r="E217" s="35">
        <v>0.52330900000000002</v>
      </c>
      <c r="F217" s="34">
        <v>902099.61</v>
      </c>
      <c r="G217" s="35">
        <v>0.477684</v>
      </c>
    </row>
    <row r="218" spans="1:7" ht="15.75" x14ac:dyDescent="0.25">
      <c r="A218" s="42">
        <v>20</v>
      </c>
      <c r="B218" s="33" t="s">
        <v>108</v>
      </c>
      <c r="C218" s="34">
        <v>8458865.6300000008</v>
      </c>
      <c r="D218" s="34">
        <v>4209667.57</v>
      </c>
      <c r="E218" s="35">
        <v>0.49766300000000002</v>
      </c>
      <c r="F218" s="34">
        <v>4031524.81</v>
      </c>
      <c r="G218" s="35">
        <v>0.476603</v>
      </c>
    </row>
    <row r="219" spans="1:7" ht="15.75" x14ac:dyDescent="0.25">
      <c r="A219" s="42">
        <v>21</v>
      </c>
      <c r="B219" s="33" t="s">
        <v>80</v>
      </c>
      <c r="C219" s="34">
        <v>10782632.550000001</v>
      </c>
      <c r="D219" s="34">
        <v>5888736.2400000002</v>
      </c>
      <c r="E219" s="35">
        <v>0.54613199999999995</v>
      </c>
      <c r="F219" s="34">
        <v>5089178.96</v>
      </c>
      <c r="G219" s="35">
        <v>0.47197899999999998</v>
      </c>
    </row>
    <row r="220" spans="1:7" ht="15.75" x14ac:dyDescent="0.25">
      <c r="A220" s="42">
        <v>22</v>
      </c>
      <c r="B220" s="33" t="s">
        <v>59</v>
      </c>
      <c r="C220" s="34">
        <v>33371210.780000001</v>
      </c>
      <c r="D220" s="34">
        <v>24892977.690000001</v>
      </c>
      <c r="E220" s="35">
        <v>0.74594199999999999</v>
      </c>
      <c r="F220" s="34">
        <v>15169983.34</v>
      </c>
      <c r="G220" s="35">
        <v>0.45458300000000001</v>
      </c>
    </row>
    <row r="221" spans="1:7" ht="15.75" x14ac:dyDescent="0.25">
      <c r="A221" s="42">
        <v>23</v>
      </c>
      <c r="B221" s="33" t="s">
        <v>64</v>
      </c>
      <c r="C221" s="34">
        <v>5606217.79</v>
      </c>
      <c r="D221" s="34">
        <v>2635284.56</v>
      </c>
      <c r="E221" s="35">
        <v>0.47006500000000001</v>
      </c>
      <c r="F221" s="34">
        <v>2516113.42</v>
      </c>
      <c r="G221" s="35">
        <v>0.44880799999999998</v>
      </c>
    </row>
    <row r="222" spans="1:7" ht="15.75" x14ac:dyDescent="0.25">
      <c r="A222" s="42">
        <v>24</v>
      </c>
      <c r="B222" s="33" t="s">
        <v>69</v>
      </c>
      <c r="C222" s="34">
        <v>2200000</v>
      </c>
      <c r="D222" s="34">
        <v>1291846.8</v>
      </c>
      <c r="E222" s="35">
        <v>0.58720300000000003</v>
      </c>
      <c r="F222" s="34">
        <v>986263.21</v>
      </c>
      <c r="G222" s="35">
        <v>0.44830100000000001</v>
      </c>
    </row>
    <row r="223" spans="1:7" ht="15.75" x14ac:dyDescent="0.25">
      <c r="A223" s="42">
        <v>25</v>
      </c>
      <c r="B223" s="33" t="s">
        <v>112</v>
      </c>
      <c r="C223" s="34">
        <v>7899260.8300000001</v>
      </c>
      <c r="D223" s="34">
        <v>5454079.2000000002</v>
      </c>
      <c r="E223" s="35">
        <v>0.69045400000000001</v>
      </c>
      <c r="F223" s="34">
        <v>3422966.69</v>
      </c>
      <c r="G223" s="35">
        <v>0.43332700000000002</v>
      </c>
    </row>
    <row r="224" spans="1:7" ht="15.75" x14ac:dyDescent="0.25">
      <c r="A224" s="42">
        <v>26</v>
      </c>
      <c r="B224" s="33" t="s">
        <v>87</v>
      </c>
      <c r="C224" s="34">
        <v>3033464.7</v>
      </c>
      <c r="D224" s="34">
        <v>1429735.27</v>
      </c>
      <c r="E224" s="35">
        <v>0.47132099999999999</v>
      </c>
      <c r="F224" s="34">
        <v>1308199.8899999999</v>
      </c>
      <c r="G224" s="35">
        <v>0.43125599999999997</v>
      </c>
    </row>
    <row r="225" spans="1:7" ht="15.75" x14ac:dyDescent="0.25">
      <c r="A225" s="42">
        <v>27</v>
      </c>
      <c r="B225" s="33" t="s">
        <v>101</v>
      </c>
      <c r="C225" s="34">
        <v>59460605.009999998</v>
      </c>
      <c r="D225" s="34">
        <v>29722598.940000001</v>
      </c>
      <c r="E225" s="35">
        <v>0.49986999999999998</v>
      </c>
      <c r="F225" s="34">
        <v>25510384.09</v>
      </c>
      <c r="G225" s="35">
        <v>0.42903000000000002</v>
      </c>
    </row>
    <row r="226" spans="1:7" ht="15.75" x14ac:dyDescent="0.25">
      <c r="A226" s="42">
        <v>28</v>
      </c>
      <c r="B226" s="33" t="s">
        <v>88</v>
      </c>
      <c r="C226" s="34">
        <v>1800043.28</v>
      </c>
      <c r="D226" s="34">
        <v>910699.31</v>
      </c>
      <c r="E226" s="35">
        <v>0.50593200000000005</v>
      </c>
      <c r="F226" s="34">
        <v>758495.5</v>
      </c>
      <c r="G226" s="35">
        <v>0.42137599999999997</v>
      </c>
    </row>
    <row r="227" spans="1:7" ht="15.75" x14ac:dyDescent="0.25">
      <c r="A227" s="42">
        <v>29</v>
      </c>
      <c r="B227" s="33" t="s">
        <v>89</v>
      </c>
      <c r="C227" s="34">
        <v>2341404.4900000002</v>
      </c>
      <c r="D227" s="34">
        <v>1065194.17</v>
      </c>
      <c r="E227" s="35">
        <v>0.45493800000000001</v>
      </c>
      <c r="F227" s="34">
        <v>985640.61</v>
      </c>
      <c r="G227" s="35">
        <v>0.42096099999999997</v>
      </c>
    </row>
    <row r="228" spans="1:7" ht="15.75" x14ac:dyDescent="0.25">
      <c r="A228" s="42">
        <v>30</v>
      </c>
      <c r="B228" s="33" t="s">
        <v>90</v>
      </c>
      <c r="C228" s="34">
        <v>5409858.7400000002</v>
      </c>
      <c r="D228" s="34">
        <v>2774692.84</v>
      </c>
      <c r="E228" s="35">
        <v>0.51289600000000002</v>
      </c>
      <c r="F228" s="34">
        <v>2267966.23</v>
      </c>
      <c r="G228" s="35">
        <v>0.41922799999999999</v>
      </c>
    </row>
    <row r="229" spans="1:7" ht="15.75" x14ac:dyDescent="0.25">
      <c r="A229" s="42">
        <v>31</v>
      </c>
      <c r="B229" s="33" t="s">
        <v>81</v>
      </c>
      <c r="C229" s="34">
        <v>5046712.96</v>
      </c>
      <c r="D229" s="34">
        <v>2418114.7200000002</v>
      </c>
      <c r="E229" s="35">
        <v>0.47914600000000002</v>
      </c>
      <c r="F229" s="34">
        <v>2090464.4</v>
      </c>
      <c r="G229" s="35">
        <v>0.41422300000000001</v>
      </c>
    </row>
    <row r="230" spans="1:7" ht="15.75" x14ac:dyDescent="0.25">
      <c r="A230" s="42">
        <v>32</v>
      </c>
      <c r="B230" s="33" t="s">
        <v>48</v>
      </c>
      <c r="C230" s="34">
        <v>17632046.48</v>
      </c>
      <c r="D230" s="34">
        <v>13287535.02</v>
      </c>
      <c r="E230" s="35">
        <v>0.75360099999999997</v>
      </c>
      <c r="F230" s="34">
        <v>7224954.2199999997</v>
      </c>
      <c r="G230" s="35">
        <v>0.40976299999999999</v>
      </c>
    </row>
    <row r="231" spans="1:7" ht="15.75" x14ac:dyDescent="0.25">
      <c r="A231" s="42">
        <v>33</v>
      </c>
      <c r="B231" s="33" t="s">
        <v>68</v>
      </c>
      <c r="C231" s="34">
        <v>2349758.2999999998</v>
      </c>
      <c r="D231" s="34">
        <v>1378501.09</v>
      </c>
      <c r="E231" s="35">
        <v>0.58665699999999998</v>
      </c>
      <c r="F231" s="34">
        <v>944433.27</v>
      </c>
      <c r="G231" s="35">
        <v>0.40192800000000001</v>
      </c>
    </row>
    <row r="232" spans="1:7" ht="15.75" x14ac:dyDescent="0.25">
      <c r="A232" s="42">
        <v>34</v>
      </c>
      <c r="B232" s="33" t="s">
        <v>91</v>
      </c>
      <c r="C232" s="34">
        <v>4194450.32</v>
      </c>
      <c r="D232" s="34">
        <v>1976327.87</v>
      </c>
      <c r="E232" s="35">
        <v>0.47117700000000001</v>
      </c>
      <c r="F232" s="34">
        <v>1684070.55</v>
      </c>
      <c r="G232" s="35">
        <v>0.40150000000000002</v>
      </c>
    </row>
    <row r="233" spans="1:7" ht="15.75" x14ac:dyDescent="0.25">
      <c r="A233" s="42">
        <v>35</v>
      </c>
      <c r="B233" s="33" t="s">
        <v>113</v>
      </c>
      <c r="C233" s="34">
        <v>7401990.5999999996</v>
      </c>
      <c r="D233" s="34">
        <v>4186888.18</v>
      </c>
      <c r="E233" s="35">
        <v>0.56564400000000004</v>
      </c>
      <c r="F233" s="34">
        <v>2961131.03</v>
      </c>
      <c r="G233" s="35">
        <v>0.40004499999999998</v>
      </c>
    </row>
    <row r="234" spans="1:7" ht="15.75" x14ac:dyDescent="0.25">
      <c r="A234" s="42">
        <v>36</v>
      </c>
      <c r="B234" s="33" t="s">
        <v>49</v>
      </c>
      <c r="C234" s="34">
        <v>5564286.3399999999</v>
      </c>
      <c r="D234" s="34">
        <v>2961458.13</v>
      </c>
      <c r="E234" s="35">
        <v>0.53222599999999998</v>
      </c>
      <c r="F234" s="34">
        <v>2182503.7000000002</v>
      </c>
      <c r="G234" s="35">
        <v>0.39223400000000003</v>
      </c>
    </row>
    <row r="235" spans="1:7" ht="15.75" x14ac:dyDescent="0.25">
      <c r="A235" s="42">
        <v>37</v>
      </c>
      <c r="B235" s="33" t="s">
        <v>103</v>
      </c>
      <c r="C235" s="34">
        <v>99806502.819999993</v>
      </c>
      <c r="D235" s="34">
        <v>61819256.219999999</v>
      </c>
      <c r="E235" s="35">
        <v>0.61939100000000002</v>
      </c>
      <c r="F235" s="34">
        <v>38830880.609999999</v>
      </c>
      <c r="G235" s="35">
        <v>0.38906200000000002</v>
      </c>
    </row>
    <row r="236" spans="1:7" ht="15.75" x14ac:dyDescent="0.25">
      <c r="A236" s="42">
        <v>38</v>
      </c>
      <c r="B236" s="33" t="s">
        <v>114</v>
      </c>
      <c r="C236" s="34">
        <v>7968673.7199999997</v>
      </c>
      <c r="D236" s="34">
        <v>4793707.4800000004</v>
      </c>
      <c r="E236" s="35">
        <v>0.60156900000000002</v>
      </c>
      <c r="F236" s="34">
        <v>3019709.46</v>
      </c>
      <c r="G236" s="35">
        <v>0.37894800000000001</v>
      </c>
    </row>
    <row r="237" spans="1:7" ht="15.75" x14ac:dyDescent="0.25">
      <c r="A237" s="42">
        <v>39</v>
      </c>
      <c r="B237" s="33" t="s">
        <v>109</v>
      </c>
      <c r="C237" s="34">
        <v>20207807.710000001</v>
      </c>
      <c r="D237" s="34">
        <v>12623001.17</v>
      </c>
      <c r="E237" s="35">
        <v>0.62465999999999999</v>
      </c>
      <c r="F237" s="34">
        <v>7623005.3099999996</v>
      </c>
      <c r="G237" s="35">
        <v>0.37723099999999998</v>
      </c>
    </row>
    <row r="238" spans="1:7" ht="15.75" x14ac:dyDescent="0.25">
      <c r="A238" s="42">
        <v>40</v>
      </c>
      <c r="B238" s="33" t="s">
        <v>53</v>
      </c>
      <c r="C238" s="34">
        <v>818636.09</v>
      </c>
      <c r="D238" s="34">
        <v>320583.21999999997</v>
      </c>
      <c r="E238" s="35">
        <v>0.39160699999999998</v>
      </c>
      <c r="F238" s="34">
        <v>305218.21999999997</v>
      </c>
      <c r="G238" s="35">
        <v>0.37283699999999997</v>
      </c>
    </row>
    <row r="239" spans="1:7" ht="15.75" x14ac:dyDescent="0.25">
      <c r="A239" s="42">
        <v>41</v>
      </c>
      <c r="B239" s="33" t="s">
        <v>82</v>
      </c>
      <c r="C239" s="34">
        <v>13436280.01</v>
      </c>
      <c r="D239" s="34">
        <v>5724596.4500000002</v>
      </c>
      <c r="E239" s="35">
        <v>0.42605500000000002</v>
      </c>
      <c r="F239" s="34">
        <v>5004217.34</v>
      </c>
      <c r="G239" s="35">
        <v>0.37244100000000002</v>
      </c>
    </row>
    <row r="240" spans="1:7" ht="15.75" x14ac:dyDescent="0.25">
      <c r="A240" s="42">
        <v>42</v>
      </c>
      <c r="B240" s="33" t="s">
        <v>115</v>
      </c>
      <c r="C240" s="34">
        <v>7363576.2400000002</v>
      </c>
      <c r="D240" s="34">
        <v>5145217.8</v>
      </c>
      <c r="E240" s="35">
        <v>0.698739</v>
      </c>
      <c r="F240" s="34">
        <v>2689532.8</v>
      </c>
      <c r="G240" s="35">
        <v>0.36524800000000002</v>
      </c>
    </row>
    <row r="241" spans="1:7" ht="15.75" x14ac:dyDescent="0.25">
      <c r="A241" s="42">
        <v>43</v>
      </c>
      <c r="B241" s="33" t="s">
        <v>116</v>
      </c>
      <c r="C241" s="34">
        <v>6357527.6399999997</v>
      </c>
      <c r="D241" s="34">
        <v>2946860.72</v>
      </c>
      <c r="E241" s="35">
        <v>0.46352300000000002</v>
      </c>
      <c r="F241" s="34">
        <v>2293294.73</v>
      </c>
      <c r="G241" s="35">
        <v>0.36072100000000001</v>
      </c>
    </row>
    <row r="242" spans="1:7" ht="15.75" x14ac:dyDescent="0.25">
      <c r="A242" s="42">
        <v>44</v>
      </c>
      <c r="B242" s="33" t="s">
        <v>92</v>
      </c>
      <c r="C242" s="34">
        <v>26043294.07</v>
      </c>
      <c r="D242" s="34">
        <v>10710779.82</v>
      </c>
      <c r="E242" s="35">
        <v>0.41126800000000002</v>
      </c>
      <c r="F242" s="34">
        <v>9361000.0399999991</v>
      </c>
      <c r="G242" s="35">
        <v>0.35943999999999998</v>
      </c>
    </row>
    <row r="243" spans="1:7" ht="15.75" x14ac:dyDescent="0.25">
      <c r="A243" s="42">
        <v>45</v>
      </c>
      <c r="B243" s="33" t="s">
        <v>93</v>
      </c>
      <c r="C243" s="34">
        <v>2936944.65</v>
      </c>
      <c r="D243" s="34">
        <v>1342771.23</v>
      </c>
      <c r="E243" s="35">
        <v>0.4572</v>
      </c>
      <c r="F243" s="34">
        <v>1051130.92</v>
      </c>
      <c r="G243" s="35">
        <v>0.35789900000000002</v>
      </c>
    </row>
    <row r="244" spans="1:7" ht="15.75" x14ac:dyDescent="0.25">
      <c r="A244" s="42">
        <v>46</v>
      </c>
      <c r="B244" s="33" t="s">
        <v>94</v>
      </c>
      <c r="C244" s="34">
        <v>3071468.25</v>
      </c>
      <c r="D244" s="34">
        <v>1374954.71</v>
      </c>
      <c r="E244" s="35">
        <v>0.447654</v>
      </c>
      <c r="F244" s="34">
        <v>1076272.6100000001</v>
      </c>
      <c r="G244" s="35">
        <v>0.35041</v>
      </c>
    </row>
    <row r="245" spans="1:7" ht="15.75" x14ac:dyDescent="0.25">
      <c r="A245" s="42">
        <v>47</v>
      </c>
      <c r="B245" s="33" t="s">
        <v>95</v>
      </c>
      <c r="C245" s="34">
        <v>180000</v>
      </c>
      <c r="D245" s="34">
        <v>61708.56</v>
      </c>
      <c r="E245" s="35">
        <v>0.34282499999999999</v>
      </c>
      <c r="F245" s="34">
        <v>61708.56</v>
      </c>
      <c r="G245" s="35">
        <v>0.34282499999999999</v>
      </c>
    </row>
    <row r="246" spans="1:7" ht="15.75" x14ac:dyDescent="0.25">
      <c r="A246" s="42">
        <v>48</v>
      </c>
      <c r="B246" s="33" t="s">
        <v>117</v>
      </c>
      <c r="C246" s="34">
        <v>8844952.5700000003</v>
      </c>
      <c r="D246" s="34">
        <v>4721002.0199999996</v>
      </c>
      <c r="E246" s="35">
        <v>0.53375099999999998</v>
      </c>
      <c r="F246" s="34">
        <v>2913452.04</v>
      </c>
      <c r="G246" s="35">
        <v>0.32939099999999999</v>
      </c>
    </row>
    <row r="247" spans="1:7" ht="15.75" x14ac:dyDescent="0.25">
      <c r="A247" s="42">
        <v>49</v>
      </c>
      <c r="B247" s="33" t="s">
        <v>118</v>
      </c>
      <c r="C247" s="34">
        <v>9147534.5299999993</v>
      </c>
      <c r="D247" s="34">
        <v>4373304.67</v>
      </c>
      <c r="E247" s="35">
        <v>0.47808600000000001</v>
      </c>
      <c r="F247" s="34">
        <v>3002211.17</v>
      </c>
      <c r="G247" s="35">
        <v>0.32819900000000002</v>
      </c>
    </row>
    <row r="248" spans="1:7" ht="15.75" x14ac:dyDescent="0.25">
      <c r="A248" s="42">
        <v>50</v>
      </c>
      <c r="B248" s="33" t="s">
        <v>71</v>
      </c>
      <c r="C248" s="34">
        <v>1130748.68</v>
      </c>
      <c r="D248" s="34">
        <v>396573.22</v>
      </c>
      <c r="E248" s="35">
        <v>0.350717</v>
      </c>
      <c r="F248" s="34">
        <v>366993.22</v>
      </c>
      <c r="G248" s="35">
        <v>0.32455800000000001</v>
      </c>
    </row>
    <row r="249" spans="1:7" ht="15.75" x14ac:dyDescent="0.25">
      <c r="A249" s="42">
        <v>51</v>
      </c>
      <c r="B249" s="33" t="s">
        <v>119</v>
      </c>
      <c r="C249" s="34">
        <v>2062218.14</v>
      </c>
      <c r="D249" s="34">
        <v>735108.42</v>
      </c>
      <c r="E249" s="35">
        <v>0.35646499999999998</v>
      </c>
      <c r="F249" s="34">
        <v>665082.59</v>
      </c>
      <c r="G249" s="35">
        <v>0.32250800000000002</v>
      </c>
    </row>
    <row r="250" spans="1:7" ht="15.75" x14ac:dyDescent="0.25">
      <c r="A250" s="42">
        <v>52</v>
      </c>
      <c r="B250" s="33" t="s">
        <v>120</v>
      </c>
      <c r="C250" s="34">
        <v>6754959.6600000001</v>
      </c>
      <c r="D250" s="34">
        <v>3175370</v>
      </c>
      <c r="E250" s="35">
        <v>0.47008</v>
      </c>
      <c r="F250" s="34">
        <v>2114308.6</v>
      </c>
      <c r="G250" s="35">
        <v>0.31300099999999997</v>
      </c>
    </row>
    <row r="251" spans="1:7" ht="15.75" x14ac:dyDescent="0.25">
      <c r="A251" s="42">
        <v>53</v>
      </c>
      <c r="B251" s="33" t="s">
        <v>60</v>
      </c>
      <c r="C251" s="34">
        <v>467385.63</v>
      </c>
      <c r="D251" s="34">
        <v>158161.20000000001</v>
      </c>
      <c r="E251" s="35">
        <v>0.33839599999999997</v>
      </c>
      <c r="F251" s="34">
        <v>145910.66</v>
      </c>
      <c r="G251" s="35">
        <v>0.31218499999999999</v>
      </c>
    </row>
    <row r="252" spans="1:7" ht="15.75" x14ac:dyDescent="0.25">
      <c r="A252" s="42">
        <v>54</v>
      </c>
      <c r="B252" s="33" t="s">
        <v>104</v>
      </c>
      <c r="C252" s="34">
        <v>158728893.50999999</v>
      </c>
      <c r="D252" s="34">
        <v>76080521.700000003</v>
      </c>
      <c r="E252" s="35">
        <v>0.47931099999999999</v>
      </c>
      <c r="F252" s="34">
        <v>47523453.810000002</v>
      </c>
      <c r="G252" s="35">
        <v>0.2994</v>
      </c>
    </row>
    <row r="253" spans="1:7" ht="15.75" x14ac:dyDescent="0.25">
      <c r="A253" s="42">
        <v>55</v>
      </c>
      <c r="B253" s="33" t="s">
        <v>99</v>
      </c>
      <c r="C253" s="34">
        <f>16845346.5+220000</f>
        <v>17065346.5</v>
      </c>
      <c r="D253" s="34">
        <v>5203452.1900000004</v>
      </c>
      <c r="E253" s="35">
        <f>D253/C253</f>
        <v>0.30491336287839221</v>
      </c>
      <c r="F253" s="34">
        <v>4841610.54</v>
      </c>
      <c r="G253" s="35">
        <f>F253/C253</f>
        <v>0.28371006354895872</v>
      </c>
    </row>
    <row r="254" spans="1:7" ht="15.75" x14ac:dyDescent="0.25">
      <c r="A254" s="42">
        <v>56</v>
      </c>
      <c r="B254" s="33" t="s">
        <v>123</v>
      </c>
      <c r="C254" s="34">
        <v>12342287.220000001</v>
      </c>
      <c r="D254" s="34">
        <v>4165953.8</v>
      </c>
      <c r="E254" s="35">
        <v>0.33753499999999997</v>
      </c>
      <c r="F254" s="34">
        <v>3373303.26</v>
      </c>
      <c r="G254" s="35">
        <v>0.27331299999999997</v>
      </c>
    </row>
    <row r="255" spans="1:7" ht="15.75" x14ac:dyDescent="0.25">
      <c r="A255" s="42">
        <v>57</v>
      </c>
      <c r="B255" s="33" t="s">
        <v>110</v>
      </c>
      <c r="C255" s="34">
        <v>9542902</v>
      </c>
      <c r="D255" s="34">
        <v>3278291.8</v>
      </c>
      <c r="E255" s="35">
        <v>0.343532</v>
      </c>
      <c r="F255" s="34">
        <v>2433397.29</v>
      </c>
      <c r="G255" s="35">
        <v>0.254996</v>
      </c>
    </row>
    <row r="256" spans="1:7" ht="15.75" x14ac:dyDescent="0.25">
      <c r="A256" s="42">
        <v>58</v>
      </c>
      <c r="B256" s="33" t="s">
        <v>163</v>
      </c>
      <c r="C256" s="34">
        <v>963476.46</v>
      </c>
      <c r="D256" s="34">
        <v>221521.05</v>
      </c>
      <c r="E256" s="35">
        <v>0.22991800000000001</v>
      </c>
      <c r="F256" s="34">
        <v>212873.66</v>
      </c>
      <c r="G256" s="35">
        <v>0.220943</v>
      </c>
    </row>
    <row r="257" spans="1:7" ht="15.75" x14ac:dyDescent="0.25">
      <c r="A257" s="42">
        <v>59</v>
      </c>
      <c r="B257" s="33" t="s">
        <v>72</v>
      </c>
      <c r="C257" s="34">
        <v>8601489.7200000007</v>
      </c>
      <c r="D257" s="34">
        <v>2362053.7400000002</v>
      </c>
      <c r="E257" s="35">
        <v>0.27461000000000002</v>
      </c>
      <c r="F257" s="34">
        <v>1723615.53</v>
      </c>
      <c r="G257" s="35">
        <v>0.20038600000000001</v>
      </c>
    </row>
    <row r="258" spans="1:7" ht="15.75" x14ac:dyDescent="0.25">
      <c r="A258" s="42">
        <v>60</v>
      </c>
      <c r="B258" s="33" t="s">
        <v>61</v>
      </c>
      <c r="C258" s="34">
        <v>37086</v>
      </c>
      <c r="D258" s="34">
        <v>7206</v>
      </c>
      <c r="E258" s="35">
        <v>0.19430500000000001</v>
      </c>
      <c r="F258" s="34">
        <v>7206</v>
      </c>
      <c r="G258" s="35">
        <v>0.19430500000000001</v>
      </c>
    </row>
    <row r="259" spans="1:7" ht="15.75" x14ac:dyDescent="0.25">
      <c r="A259" s="42">
        <v>61</v>
      </c>
      <c r="B259" s="33" t="s">
        <v>83</v>
      </c>
      <c r="C259" s="43">
        <v>6342137.6299999999</v>
      </c>
      <c r="D259" s="43">
        <v>1287140.5</v>
      </c>
      <c r="E259" s="45">
        <v>0.20295099999999999</v>
      </c>
      <c r="F259" s="43">
        <v>1198384.6299999999</v>
      </c>
      <c r="G259" s="45">
        <v>0.18895600000000001</v>
      </c>
    </row>
    <row r="260" spans="1:7" ht="15.75" x14ac:dyDescent="0.25">
      <c r="A260" s="42">
        <v>62</v>
      </c>
      <c r="B260" s="33" t="s">
        <v>125</v>
      </c>
      <c r="C260" s="43">
        <v>6025679.4100000001</v>
      </c>
      <c r="D260" s="43">
        <v>3488158.95</v>
      </c>
      <c r="E260" s="45">
        <v>0.57888200000000001</v>
      </c>
      <c r="F260" s="43">
        <v>1131863.8500000001</v>
      </c>
      <c r="G260" s="45">
        <v>0.18784000000000001</v>
      </c>
    </row>
    <row r="261" spans="1:7" ht="15.75" x14ac:dyDescent="0.25">
      <c r="A261" s="42">
        <v>63</v>
      </c>
      <c r="B261" s="33" t="s">
        <v>105</v>
      </c>
      <c r="C261" s="34">
        <v>46081197.299999997</v>
      </c>
      <c r="D261" s="34">
        <v>31418802.690000001</v>
      </c>
      <c r="E261" s="35">
        <v>0.68181400000000003</v>
      </c>
      <c r="F261" s="34">
        <v>3946826.61</v>
      </c>
      <c r="G261" s="35">
        <v>8.5649000000000003E-2</v>
      </c>
    </row>
    <row r="262" spans="1:7" ht="15.75" x14ac:dyDescent="0.25">
      <c r="A262" s="42">
        <v>64</v>
      </c>
      <c r="B262" s="33" t="s">
        <v>121</v>
      </c>
      <c r="C262" s="34">
        <v>11586808.07</v>
      </c>
      <c r="D262" s="34">
        <v>8292580.7000000002</v>
      </c>
      <c r="E262" s="35">
        <v>0.71569199999999999</v>
      </c>
      <c r="F262" s="34">
        <v>779486.13</v>
      </c>
      <c r="G262" s="35">
        <v>6.7274E-2</v>
      </c>
    </row>
    <row r="263" spans="1:7" ht="15.75" x14ac:dyDescent="0.25">
      <c r="A263" s="42">
        <v>65</v>
      </c>
      <c r="B263" s="33" t="s">
        <v>70</v>
      </c>
      <c r="C263" s="34">
        <v>773850</v>
      </c>
      <c r="D263" s="34">
        <v>435000</v>
      </c>
      <c r="E263" s="35">
        <v>0.56212399999999996</v>
      </c>
      <c r="F263" s="34">
        <v>0</v>
      </c>
      <c r="G263" s="35">
        <v>0</v>
      </c>
    </row>
    <row r="264" spans="1:7" x14ac:dyDescent="0.25">
      <c r="A264" s="101" t="s">
        <v>126</v>
      </c>
      <c r="B264" s="102"/>
      <c r="C264" s="48">
        <f>SUM(C199:C263)</f>
        <v>1009864750.2500001</v>
      </c>
      <c r="D264" s="48">
        <v>576167840.66999996</v>
      </c>
      <c r="E264" s="47">
        <f>D264/C264</f>
        <v>0.57053960991050034</v>
      </c>
      <c r="F264" s="48">
        <v>418821093.58999997</v>
      </c>
      <c r="G264" s="47">
        <f>F264/C264</f>
        <v>0.41472988683516032</v>
      </c>
    </row>
    <row r="265" spans="1:7" x14ac:dyDescent="0.25"/>
    <row r="266" spans="1:7" hidden="1" x14ac:dyDescent="0.25"/>
    <row r="267" spans="1:7" hidden="1" x14ac:dyDescent="0.25"/>
    <row r="268" spans="1:7" ht="15.75" hidden="1" x14ac:dyDescent="0.25">
      <c r="A268" s="41"/>
      <c r="B268" s="41"/>
      <c r="C268" s="41"/>
      <c r="D268" s="41"/>
      <c r="E268" s="41"/>
      <c r="F268" s="41"/>
      <c r="G268" s="41"/>
    </row>
  </sheetData>
  <mergeCells count="33">
    <mergeCell ref="A196:G196"/>
    <mergeCell ref="A197:G197"/>
    <mergeCell ref="A264:B264"/>
    <mergeCell ref="A116:G116"/>
    <mergeCell ref="A117:G117"/>
    <mergeCell ref="A170:B170"/>
    <mergeCell ref="A176:G176"/>
    <mergeCell ref="A177:G177"/>
    <mergeCell ref="A91:G91"/>
    <mergeCell ref="A92:G92"/>
    <mergeCell ref="A93:G93"/>
    <mergeCell ref="A110:B110"/>
    <mergeCell ref="A193:B193"/>
    <mergeCell ref="A63:A69"/>
    <mergeCell ref="A70:A81"/>
    <mergeCell ref="A82:A83"/>
    <mergeCell ref="A84:A85"/>
    <mergeCell ref="A86:B86"/>
    <mergeCell ref="A30:A35"/>
    <mergeCell ref="A36:A47"/>
    <mergeCell ref="A48:A51"/>
    <mergeCell ref="A52:A56"/>
    <mergeCell ref="A57:A62"/>
    <mergeCell ref="A9:A11"/>
    <mergeCell ref="A12:A14"/>
    <mergeCell ref="A15:A22"/>
    <mergeCell ref="A23:A25"/>
    <mergeCell ref="A26:A29"/>
    <mergeCell ref="A1:G1"/>
    <mergeCell ref="A2:G2"/>
    <mergeCell ref="A3:G3"/>
    <mergeCell ref="A4:G4"/>
    <mergeCell ref="A6:A8"/>
  </mergeCells>
  <printOptions horizontalCentered="1" verticalCentered="1"/>
  <pageMargins left="0.39370078740157483" right="0.39370078740157483" top="0.39370078740157483" bottom="0.39370078740157483" header="0" footer="0"/>
  <pageSetup paperSize="9" scale="47" fitToHeight="0" orientation="portrait" r:id="rId1"/>
  <rowBreaks count="6" manualBreakCount="6">
    <brk id="1" max="16383" man="1"/>
    <brk id="88" max="16383" man="1"/>
    <brk id="112" max="16383" man="1"/>
    <brk id="172" max="16383" man="1"/>
    <brk id="194" max="16383" man="1"/>
    <brk id="265"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82"/>
  <sheetViews>
    <sheetView showGridLines="0" workbookViewId="0">
      <selection sqref="A1:G1"/>
    </sheetView>
  </sheetViews>
  <sheetFormatPr baseColWidth="10" defaultColWidth="0" defaultRowHeight="15" zeroHeight="1" x14ac:dyDescent="0.25"/>
  <cols>
    <col min="1" max="1" width="19.42578125" bestFit="1" customWidth="1"/>
    <col min="2" max="2" width="68.42578125" bestFit="1" customWidth="1"/>
    <col min="3" max="6" width="20.5703125" bestFit="1" customWidth="1"/>
    <col min="7" max="7" width="30.85546875" bestFit="1" customWidth="1"/>
    <col min="8" max="16384" width="9.140625" hidden="1"/>
  </cols>
  <sheetData>
    <row r="1" spans="1:7" ht="140.1" customHeight="1" x14ac:dyDescent="0.25">
      <c r="A1" s="96" t="s">
        <v>160</v>
      </c>
      <c r="B1" s="97"/>
      <c r="C1" s="97"/>
      <c r="D1" s="97"/>
      <c r="E1" s="97"/>
      <c r="F1" s="97"/>
      <c r="G1" s="97"/>
    </row>
    <row r="2" spans="1:7" x14ac:dyDescent="0.25">
      <c r="A2" s="97"/>
      <c r="B2" s="97"/>
      <c r="C2" s="97"/>
      <c r="D2" s="97"/>
      <c r="E2" s="97"/>
      <c r="F2" s="97"/>
      <c r="G2" s="97"/>
    </row>
    <row r="3" spans="1:7" ht="15.75" x14ac:dyDescent="0.25">
      <c r="A3" s="98" t="s">
        <v>37</v>
      </c>
      <c r="B3" s="97"/>
      <c r="C3" s="97"/>
      <c r="D3" s="97"/>
      <c r="E3" s="97"/>
      <c r="F3" s="97"/>
      <c r="G3" s="97"/>
    </row>
    <row r="4" spans="1:7" ht="15.75" x14ac:dyDescent="0.25">
      <c r="A4" s="98" t="s">
        <v>135</v>
      </c>
      <c r="B4" s="97"/>
      <c r="C4" s="97"/>
      <c r="D4" s="97"/>
      <c r="E4" s="97"/>
      <c r="F4" s="97"/>
      <c r="G4" s="97"/>
    </row>
    <row r="5" spans="1:7" ht="38.25" x14ac:dyDescent="0.25">
      <c r="A5" s="31" t="s">
        <v>39</v>
      </c>
      <c r="B5" s="32" t="s">
        <v>40</v>
      </c>
      <c r="C5" s="31" t="s">
        <v>18</v>
      </c>
      <c r="D5" s="31" t="s">
        <v>19</v>
      </c>
      <c r="E5" s="31" t="s">
        <v>41</v>
      </c>
      <c r="F5" s="31" t="s">
        <v>21</v>
      </c>
      <c r="G5" s="31" t="s">
        <v>42</v>
      </c>
    </row>
    <row r="6" spans="1:7" ht="15.75" x14ac:dyDescent="0.25">
      <c r="A6" s="99">
        <v>1</v>
      </c>
      <c r="B6" s="36" t="s">
        <v>62</v>
      </c>
      <c r="C6" s="37">
        <v>80570.570000000007</v>
      </c>
      <c r="D6" s="37">
        <v>68476.600000000006</v>
      </c>
      <c r="E6" s="38">
        <v>0.84989599999999998</v>
      </c>
      <c r="F6" s="37">
        <v>68476.600000000006</v>
      </c>
      <c r="G6" s="38">
        <v>0.84989599999999998</v>
      </c>
    </row>
    <row r="7" spans="1:7" ht="15.75" x14ac:dyDescent="0.25">
      <c r="A7" s="100"/>
      <c r="B7" s="33" t="s">
        <v>63</v>
      </c>
      <c r="C7" s="34">
        <v>80570.570000000007</v>
      </c>
      <c r="D7" s="34">
        <v>68476.600000000006</v>
      </c>
      <c r="E7" s="35">
        <v>0.84989599999999998</v>
      </c>
      <c r="F7" s="34">
        <v>68476.600000000006</v>
      </c>
      <c r="G7" s="35">
        <v>0.84989599999999998</v>
      </c>
    </row>
    <row r="8" spans="1:7" ht="15.75" x14ac:dyDescent="0.25">
      <c r="A8" s="99">
        <v>2</v>
      </c>
      <c r="B8" s="36" t="s">
        <v>45</v>
      </c>
      <c r="C8" s="37">
        <v>280870223.85000002</v>
      </c>
      <c r="D8" s="37">
        <v>204369986.74000001</v>
      </c>
      <c r="E8" s="38">
        <v>0.72763100000000003</v>
      </c>
      <c r="F8" s="37">
        <v>157387897.86000001</v>
      </c>
      <c r="G8" s="38">
        <v>0.56035800000000002</v>
      </c>
    </row>
    <row r="9" spans="1:7" ht="15.75" x14ac:dyDescent="0.25">
      <c r="A9" s="100"/>
      <c r="B9" s="33" t="s">
        <v>48</v>
      </c>
      <c r="C9" s="34">
        <v>21710247.84</v>
      </c>
      <c r="D9" s="34">
        <v>15532208.310000001</v>
      </c>
      <c r="E9" s="35">
        <v>0.71543199999999996</v>
      </c>
      <c r="F9" s="34">
        <v>12942827.279999999</v>
      </c>
      <c r="G9" s="35">
        <v>0.59616199999999997</v>
      </c>
    </row>
    <row r="10" spans="1:7" ht="15.75" x14ac:dyDescent="0.25">
      <c r="A10" s="100"/>
      <c r="B10" s="33" t="s">
        <v>46</v>
      </c>
      <c r="C10" s="34">
        <v>184666939.93000001</v>
      </c>
      <c r="D10" s="34">
        <v>141825196.86000001</v>
      </c>
      <c r="E10" s="35">
        <v>0.76800500000000005</v>
      </c>
      <c r="F10" s="34">
        <v>105604940.48999999</v>
      </c>
      <c r="G10" s="35">
        <v>0.57186700000000001</v>
      </c>
    </row>
    <row r="11" spans="1:7" ht="15.75" x14ac:dyDescent="0.25">
      <c r="A11" s="100"/>
      <c r="B11" s="33" t="s">
        <v>47</v>
      </c>
      <c r="C11" s="34">
        <v>72643629.049999997</v>
      </c>
      <c r="D11" s="34">
        <v>46316698.479999997</v>
      </c>
      <c r="E11" s="35">
        <v>0.63758800000000004</v>
      </c>
      <c r="F11" s="34">
        <v>38218460.210000001</v>
      </c>
      <c r="G11" s="35">
        <v>0.52610900000000005</v>
      </c>
    </row>
    <row r="12" spans="1:7" ht="15.75" x14ac:dyDescent="0.25">
      <c r="A12" s="100"/>
      <c r="B12" s="33" t="s">
        <v>50</v>
      </c>
      <c r="C12" s="34">
        <v>1849407.03</v>
      </c>
      <c r="D12" s="34">
        <v>695883.09</v>
      </c>
      <c r="E12" s="35">
        <v>0.376274</v>
      </c>
      <c r="F12" s="34">
        <v>621669.88</v>
      </c>
      <c r="G12" s="35">
        <v>0.336146</v>
      </c>
    </row>
    <row r="13" spans="1:7" ht="15.75" x14ac:dyDescent="0.25">
      <c r="A13" s="99">
        <v>3</v>
      </c>
      <c r="B13" s="36" t="s">
        <v>65</v>
      </c>
      <c r="C13" s="37">
        <v>27685532.109999999</v>
      </c>
      <c r="D13" s="37">
        <v>15823670.77</v>
      </c>
      <c r="E13" s="38">
        <v>0.57155</v>
      </c>
      <c r="F13" s="37">
        <v>13769639.310000001</v>
      </c>
      <c r="G13" s="38">
        <v>0.497359</v>
      </c>
    </row>
    <row r="14" spans="1:7" ht="15.75" x14ac:dyDescent="0.25">
      <c r="A14" s="100"/>
      <c r="B14" s="33" t="s">
        <v>68</v>
      </c>
      <c r="C14" s="34">
        <v>4892790.6399999997</v>
      </c>
      <c r="D14" s="34">
        <v>2882552.74</v>
      </c>
      <c r="E14" s="35">
        <v>0.58914299999999997</v>
      </c>
      <c r="F14" s="34">
        <v>2759108.97</v>
      </c>
      <c r="G14" s="35">
        <v>0.563913</v>
      </c>
    </row>
    <row r="15" spans="1:7" ht="15.75" x14ac:dyDescent="0.25">
      <c r="A15" s="100"/>
      <c r="B15" s="33" t="s">
        <v>66</v>
      </c>
      <c r="C15" s="34">
        <v>11580254.199999999</v>
      </c>
      <c r="D15" s="34">
        <v>7151355.4800000004</v>
      </c>
      <c r="E15" s="35">
        <v>0.61754699999999996</v>
      </c>
      <c r="F15" s="34">
        <v>6383253.4299999997</v>
      </c>
      <c r="G15" s="35">
        <v>0.55121900000000001</v>
      </c>
    </row>
    <row r="16" spans="1:7" ht="15.75" x14ac:dyDescent="0.25">
      <c r="A16" s="100"/>
      <c r="B16" s="33" t="s">
        <v>70</v>
      </c>
      <c r="C16" s="34">
        <v>3873963.45</v>
      </c>
      <c r="D16" s="34">
        <v>1793966.72</v>
      </c>
      <c r="E16" s="35">
        <v>0.46308300000000002</v>
      </c>
      <c r="F16" s="34">
        <v>1692305.4</v>
      </c>
      <c r="G16" s="35">
        <v>0.43684099999999998</v>
      </c>
    </row>
    <row r="17" spans="1:7" ht="15.75" x14ac:dyDescent="0.25">
      <c r="A17" s="100"/>
      <c r="B17" s="33" t="s">
        <v>69</v>
      </c>
      <c r="C17" s="34">
        <v>6260575.04</v>
      </c>
      <c r="D17" s="34">
        <v>3621768.11</v>
      </c>
      <c r="E17" s="35">
        <v>0.57850400000000002</v>
      </c>
      <c r="F17" s="34">
        <v>2726831.64</v>
      </c>
      <c r="G17" s="35">
        <v>0.435556</v>
      </c>
    </row>
    <row r="18" spans="1:7" ht="15.75" x14ac:dyDescent="0.25">
      <c r="A18" s="100"/>
      <c r="B18" s="33" t="s">
        <v>67</v>
      </c>
      <c r="C18" s="34">
        <v>1077948.78</v>
      </c>
      <c r="D18" s="34">
        <v>374027.72</v>
      </c>
      <c r="E18" s="35">
        <v>0.34698099999999998</v>
      </c>
      <c r="F18" s="34">
        <v>208139.87</v>
      </c>
      <c r="G18" s="35">
        <v>0.19308900000000001</v>
      </c>
    </row>
    <row r="19" spans="1:7" ht="15.75" x14ac:dyDescent="0.25">
      <c r="A19" s="99">
        <v>4</v>
      </c>
      <c r="B19" s="36" t="s">
        <v>73</v>
      </c>
      <c r="C19" s="37">
        <v>106240656.34</v>
      </c>
      <c r="D19" s="37">
        <v>62430743.759999998</v>
      </c>
      <c r="E19" s="38">
        <v>0.58763500000000002</v>
      </c>
      <c r="F19" s="37">
        <v>42744858.909999996</v>
      </c>
      <c r="G19" s="38">
        <v>0.40233999999999998</v>
      </c>
    </row>
    <row r="20" spans="1:7" ht="15.75" x14ac:dyDescent="0.25">
      <c r="A20" s="100"/>
      <c r="B20" s="33" t="s">
        <v>76</v>
      </c>
      <c r="C20" s="34">
        <v>86280698.170000002</v>
      </c>
      <c r="D20" s="34">
        <v>52144500.219999999</v>
      </c>
      <c r="E20" s="35">
        <v>0.60435899999999998</v>
      </c>
      <c r="F20" s="34">
        <v>35138009.049999997</v>
      </c>
      <c r="G20" s="35">
        <v>0.407252</v>
      </c>
    </row>
    <row r="21" spans="1:7" ht="15.75" x14ac:dyDescent="0.25">
      <c r="A21" s="100"/>
      <c r="B21" s="33" t="s">
        <v>77</v>
      </c>
      <c r="C21" s="34">
        <v>19959958.170000002</v>
      </c>
      <c r="D21" s="34">
        <v>10286243.539999999</v>
      </c>
      <c r="E21" s="35">
        <v>0.51534400000000002</v>
      </c>
      <c r="F21" s="34">
        <v>7606849.8600000003</v>
      </c>
      <c r="G21" s="35">
        <v>0.381106</v>
      </c>
    </row>
    <row r="22" spans="1:7" ht="15.75" x14ac:dyDescent="0.25">
      <c r="A22" s="99">
        <v>5</v>
      </c>
      <c r="B22" s="36" t="s">
        <v>100</v>
      </c>
      <c r="C22" s="37">
        <v>179318232.06</v>
      </c>
      <c r="D22" s="37">
        <v>84402910.280000001</v>
      </c>
      <c r="E22" s="38">
        <v>0.470688</v>
      </c>
      <c r="F22" s="37">
        <v>67395225.310000002</v>
      </c>
      <c r="G22" s="38">
        <v>0.37584099999999998</v>
      </c>
    </row>
    <row r="23" spans="1:7" ht="15.75" x14ac:dyDescent="0.25">
      <c r="A23" s="100"/>
      <c r="B23" s="33" t="s">
        <v>101</v>
      </c>
      <c r="C23" s="34">
        <v>57353145.609999999</v>
      </c>
      <c r="D23" s="34">
        <v>39561318.009999998</v>
      </c>
      <c r="E23" s="35">
        <v>0.68978499999999998</v>
      </c>
      <c r="F23" s="34">
        <v>34931644.759999998</v>
      </c>
      <c r="G23" s="35">
        <v>0.60906199999999999</v>
      </c>
    </row>
    <row r="24" spans="1:7" ht="15.75" x14ac:dyDescent="0.25">
      <c r="A24" s="100"/>
      <c r="B24" s="33" t="s">
        <v>105</v>
      </c>
      <c r="C24" s="34">
        <v>19236293.760000002</v>
      </c>
      <c r="D24" s="34">
        <v>9715580.7300000004</v>
      </c>
      <c r="E24" s="35">
        <v>0.50506499999999999</v>
      </c>
      <c r="F24" s="34">
        <v>7384261.2300000004</v>
      </c>
      <c r="G24" s="35">
        <v>0.38387100000000002</v>
      </c>
    </row>
    <row r="25" spans="1:7" ht="15.75" x14ac:dyDescent="0.25">
      <c r="A25" s="100"/>
      <c r="B25" s="33" t="s">
        <v>104</v>
      </c>
      <c r="C25" s="34">
        <v>102728792.69</v>
      </c>
      <c r="D25" s="34">
        <v>35126011.539999999</v>
      </c>
      <c r="E25" s="35">
        <v>0.34193000000000001</v>
      </c>
      <c r="F25" s="34">
        <v>25079319.32</v>
      </c>
      <c r="G25" s="35">
        <v>0.24413099999999999</v>
      </c>
    </row>
    <row r="26" spans="1:7" ht="15.75" x14ac:dyDescent="0.25">
      <c r="A26" s="99">
        <v>6</v>
      </c>
      <c r="B26" s="36" t="s">
        <v>54</v>
      </c>
      <c r="C26" s="37">
        <v>194033.89</v>
      </c>
      <c r="D26" s="37">
        <v>62626.1</v>
      </c>
      <c r="E26" s="38">
        <v>0.32275900000000002</v>
      </c>
      <c r="F26" s="37">
        <v>60605.08</v>
      </c>
      <c r="G26" s="38">
        <v>0.31234299999999998</v>
      </c>
    </row>
    <row r="27" spans="1:7" ht="15.75" x14ac:dyDescent="0.25">
      <c r="A27" s="100"/>
      <c r="B27" s="33" t="s">
        <v>56</v>
      </c>
      <c r="C27" s="34">
        <v>194033.89</v>
      </c>
      <c r="D27" s="34">
        <v>62626.1</v>
      </c>
      <c r="E27" s="35">
        <v>0.32275900000000002</v>
      </c>
      <c r="F27" s="34">
        <v>60605.08</v>
      </c>
      <c r="G27" s="35">
        <v>0.31234299999999998</v>
      </c>
    </row>
    <row r="28" spans="1:7" ht="15.75" x14ac:dyDescent="0.25">
      <c r="A28" s="99">
        <v>7</v>
      </c>
      <c r="B28" s="36" t="s">
        <v>96</v>
      </c>
      <c r="C28" s="37">
        <v>1382704.72</v>
      </c>
      <c r="D28" s="37">
        <v>425582.73</v>
      </c>
      <c r="E28" s="38">
        <v>0.30779000000000001</v>
      </c>
      <c r="F28" s="37">
        <v>292309.25</v>
      </c>
      <c r="G28" s="38">
        <v>0.21140400000000001</v>
      </c>
    </row>
    <row r="29" spans="1:7" ht="15.75" x14ac:dyDescent="0.25">
      <c r="A29" s="100"/>
      <c r="B29" s="33" t="s">
        <v>97</v>
      </c>
      <c r="C29" s="34">
        <v>745614.6</v>
      </c>
      <c r="D29" s="34">
        <v>315843.07</v>
      </c>
      <c r="E29" s="35">
        <v>0.42360100000000001</v>
      </c>
      <c r="F29" s="34">
        <v>182569.59</v>
      </c>
      <c r="G29" s="35">
        <v>0.24485799999999999</v>
      </c>
    </row>
    <row r="30" spans="1:7" ht="15.75" x14ac:dyDescent="0.25">
      <c r="A30" s="100"/>
      <c r="B30" s="33" t="s">
        <v>98</v>
      </c>
      <c r="C30" s="34">
        <v>637090.12</v>
      </c>
      <c r="D30" s="34">
        <v>109739.66</v>
      </c>
      <c r="E30" s="35">
        <v>0.17225099999999999</v>
      </c>
      <c r="F30" s="34">
        <v>109739.66</v>
      </c>
      <c r="G30" s="35">
        <v>0.17225099999999999</v>
      </c>
    </row>
    <row r="31" spans="1:7" ht="15.75" x14ac:dyDescent="0.25">
      <c r="A31" s="99">
        <v>8</v>
      </c>
      <c r="B31" s="36" t="s">
        <v>106</v>
      </c>
      <c r="C31" s="37">
        <v>10203583.060000001</v>
      </c>
      <c r="D31" s="37">
        <v>1846090.51</v>
      </c>
      <c r="E31" s="38">
        <v>0.180926</v>
      </c>
      <c r="F31" s="37">
        <v>1470654.69</v>
      </c>
      <c r="G31" s="38">
        <v>0.14413100000000001</v>
      </c>
    </row>
    <row r="32" spans="1:7" ht="15.75" x14ac:dyDescent="0.25">
      <c r="A32" s="100"/>
      <c r="B32" s="33" t="s">
        <v>110</v>
      </c>
      <c r="C32" s="34">
        <v>10203583.060000001</v>
      </c>
      <c r="D32" s="34">
        <v>1846090.51</v>
      </c>
      <c r="E32" s="35">
        <v>0.180926</v>
      </c>
      <c r="F32" s="34">
        <v>1470654.69</v>
      </c>
      <c r="G32" s="35">
        <v>0.14413100000000001</v>
      </c>
    </row>
    <row r="33" spans="1:7" x14ac:dyDescent="0.25">
      <c r="A33" s="101" t="s">
        <v>126</v>
      </c>
      <c r="B33" s="102"/>
      <c r="C33" s="39">
        <v>605975536.60000002</v>
      </c>
      <c r="D33" s="39">
        <v>369430087.49000001</v>
      </c>
      <c r="E33" s="40">
        <v>0.60964499999999999</v>
      </c>
      <c r="F33" s="39">
        <v>283189667.00999999</v>
      </c>
      <c r="G33" s="40">
        <v>0.46732899999999999</v>
      </c>
    </row>
    <row r="34" spans="1:7" ht="6.95" customHeight="1" x14ac:dyDescent="0.25"/>
    <row r="35" spans="1:7" ht="6.95" customHeight="1" x14ac:dyDescent="0.25"/>
    <row r="36" spans="1:7" x14ac:dyDescent="0.25"/>
    <row r="37" spans="1:7" ht="15.75" x14ac:dyDescent="0.25">
      <c r="A37" s="41"/>
      <c r="B37" s="41"/>
      <c r="C37" s="41"/>
      <c r="D37" s="41"/>
      <c r="E37" s="41"/>
      <c r="F37" s="41"/>
      <c r="G37" s="41"/>
    </row>
    <row r="38" spans="1:7" x14ac:dyDescent="0.25">
      <c r="A38" s="103"/>
      <c r="B38" s="97"/>
      <c r="C38" s="97"/>
      <c r="D38" s="97"/>
      <c r="E38" s="97"/>
      <c r="F38" s="97"/>
      <c r="G38" s="97"/>
    </row>
    <row r="39" spans="1:7" ht="15.75" x14ac:dyDescent="0.25">
      <c r="A39" s="98" t="s">
        <v>127</v>
      </c>
      <c r="B39" s="104"/>
      <c r="C39" s="104"/>
      <c r="D39" s="104"/>
      <c r="E39" s="104"/>
      <c r="F39" s="104"/>
      <c r="G39" s="104"/>
    </row>
    <row r="40" spans="1:7" ht="15.75" x14ac:dyDescent="0.25">
      <c r="A40" s="98" t="s">
        <v>135</v>
      </c>
      <c r="B40" s="104"/>
      <c r="C40" s="104"/>
      <c r="D40" s="104"/>
      <c r="E40" s="104"/>
      <c r="F40" s="104"/>
      <c r="G40" s="104"/>
    </row>
    <row r="41" spans="1:7" ht="38.25" x14ac:dyDescent="0.25">
      <c r="A41" s="32" t="s">
        <v>128</v>
      </c>
      <c r="B41" s="32" t="s">
        <v>129</v>
      </c>
      <c r="C41" s="31" t="s">
        <v>18</v>
      </c>
      <c r="D41" s="31" t="s">
        <v>19</v>
      </c>
      <c r="E41" s="31" t="s">
        <v>41</v>
      </c>
      <c r="F41" s="31" t="s">
        <v>21</v>
      </c>
      <c r="G41" s="31" t="s">
        <v>42</v>
      </c>
    </row>
    <row r="42" spans="1:7" ht="15.75" x14ac:dyDescent="0.25">
      <c r="A42" s="42">
        <v>1</v>
      </c>
      <c r="B42" s="33" t="s">
        <v>62</v>
      </c>
      <c r="C42" s="34">
        <v>80570.570000000007</v>
      </c>
      <c r="D42" s="34">
        <v>68476.600000000006</v>
      </c>
      <c r="E42" s="35">
        <v>0.84989599999999998</v>
      </c>
      <c r="F42" s="34">
        <v>68476.600000000006</v>
      </c>
      <c r="G42" s="35">
        <v>0.84989599999999998</v>
      </c>
    </row>
    <row r="43" spans="1:7" ht="15.75" x14ac:dyDescent="0.25">
      <c r="A43" s="42">
        <v>2</v>
      </c>
      <c r="B43" s="33" t="s">
        <v>45</v>
      </c>
      <c r="C43" s="34">
        <v>280870223.85000002</v>
      </c>
      <c r="D43" s="34">
        <v>204369986.74000001</v>
      </c>
      <c r="E43" s="35">
        <v>0.72763100000000003</v>
      </c>
      <c r="F43" s="34">
        <v>157387897.86000001</v>
      </c>
      <c r="G43" s="35">
        <v>0.56035800000000002</v>
      </c>
    </row>
    <row r="44" spans="1:7" ht="15.75" x14ac:dyDescent="0.25">
      <c r="A44" s="42">
        <v>3</v>
      </c>
      <c r="B44" s="33" t="s">
        <v>65</v>
      </c>
      <c r="C44" s="34">
        <v>27685532.109999999</v>
      </c>
      <c r="D44" s="34">
        <v>15823670.77</v>
      </c>
      <c r="E44" s="35">
        <v>0.57155</v>
      </c>
      <c r="F44" s="34">
        <v>13769639.310000001</v>
      </c>
      <c r="G44" s="35">
        <v>0.497359</v>
      </c>
    </row>
    <row r="45" spans="1:7" ht="15.75" x14ac:dyDescent="0.25">
      <c r="A45" s="42">
        <v>4</v>
      </c>
      <c r="B45" s="33" t="s">
        <v>73</v>
      </c>
      <c r="C45" s="34">
        <v>106240656.34</v>
      </c>
      <c r="D45" s="34">
        <v>62430743.759999998</v>
      </c>
      <c r="E45" s="35">
        <v>0.58763500000000002</v>
      </c>
      <c r="F45" s="34">
        <v>42744858.909999996</v>
      </c>
      <c r="G45" s="35">
        <v>0.40233999999999998</v>
      </c>
    </row>
    <row r="46" spans="1:7" ht="15.75" x14ac:dyDescent="0.25">
      <c r="A46" s="42">
        <v>5</v>
      </c>
      <c r="B46" s="33" t="s">
        <v>100</v>
      </c>
      <c r="C46" s="34">
        <v>179318232.06</v>
      </c>
      <c r="D46" s="34">
        <v>84402910.280000001</v>
      </c>
      <c r="E46" s="35">
        <v>0.470688</v>
      </c>
      <c r="F46" s="34">
        <v>67395225.310000002</v>
      </c>
      <c r="G46" s="35">
        <v>0.37584099999999998</v>
      </c>
    </row>
    <row r="47" spans="1:7" ht="15.75" x14ac:dyDescent="0.25">
      <c r="A47" s="42">
        <v>6</v>
      </c>
      <c r="B47" s="33" t="s">
        <v>54</v>
      </c>
      <c r="C47" s="34">
        <v>194033.89</v>
      </c>
      <c r="D47" s="34">
        <v>62626.1</v>
      </c>
      <c r="E47" s="35">
        <v>0.32275900000000002</v>
      </c>
      <c r="F47" s="34">
        <v>60605.08</v>
      </c>
      <c r="G47" s="35">
        <v>0.31234299999999998</v>
      </c>
    </row>
    <row r="48" spans="1:7" ht="15.75" x14ac:dyDescent="0.25">
      <c r="A48" s="42">
        <v>7</v>
      </c>
      <c r="B48" s="33" t="s">
        <v>96</v>
      </c>
      <c r="C48" s="34">
        <v>1382704.72</v>
      </c>
      <c r="D48" s="34">
        <v>425582.73</v>
      </c>
      <c r="E48" s="35">
        <v>0.30779000000000001</v>
      </c>
      <c r="F48" s="34">
        <v>292309.25</v>
      </c>
      <c r="G48" s="35">
        <v>0.21140400000000001</v>
      </c>
    </row>
    <row r="49" spans="1:7" ht="15.75" x14ac:dyDescent="0.25">
      <c r="A49" s="42">
        <v>8</v>
      </c>
      <c r="B49" s="33" t="s">
        <v>106</v>
      </c>
      <c r="C49" s="34">
        <v>10203583.060000001</v>
      </c>
      <c r="D49" s="34">
        <v>1846090.51</v>
      </c>
      <c r="E49" s="35">
        <v>0.180926</v>
      </c>
      <c r="F49" s="34">
        <v>1470654.69</v>
      </c>
      <c r="G49" s="35">
        <v>0.14413100000000001</v>
      </c>
    </row>
    <row r="50" spans="1:7" x14ac:dyDescent="0.25">
      <c r="A50" s="101" t="s">
        <v>126</v>
      </c>
      <c r="B50" s="102"/>
      <c r="C50" s="39">
        <v>605975536.60000002</v>
      </c>
      <c r="D50" s="39">
        <v>369430087.49000001</v>
      </c>
      <c r="E50" s="40">
        <v>0.60964499999999999</v>
      </c>
      <c r="F50" s="39">
        <v>283189667.00999999</v>
      </c>
      <c r="G50" s="40">
        <v>0.46732899999999999</v>
      </c>
    </row>
    <row r="51" spans="1:7" ht="6.95" customHeight="1" x14ac:dyDescent="0.25"/>
    <row r="52" spans="1:7" ht="6.95" customHeight="1" x14ac:dyDescent="0.25"/>
    <row r="53" spans="1:7" x14ac:dyDescent="0.25"/>
    <row r="54" spans="1:7" ht="15.75" x14ac:dyDescent="0.25">
      <c r="A54" s="41"/>
      <c r="B54" s="41"/>
      <c r="C54" s="41"/>
      <c r="D54" s="41"/>
      <c r="E54" s="41"/>
      <c r="F54" s="41"/>
      <c r="G54" s="41"/>
    </row>
    <row r="55" spans="1:7" x14ac:dyDescent="0.25"/>
    <row r="56" spans="1:7" ht="15.75" x14ac:dyDescent="0.25">
      <c r="A56" s="98" t="s">
        <v>37</v>
      </c>
      <c r="B56" s="104"/>
      <c r="C56" s="104"/>
      <c r="D56" s="104"/>
      <c r="E56" s="104"/>
      <c r="F56" s="104"/>
      <c r="G56" s="104"/>
    </row>
    <row r="57" spans="1:7" ht="15.75" x14ac:dyDescent="0.25">
      <c r="A57" s="98" t="s">
        <v>135</v>
      </c>
      <c r="B57" s="104"/>
      <c r="C57" s="104"/>
      <c r="D57" s="104"/>
      <c r="E57" s="104"/>
      <c r="F57" s="104"/>
      <c r="G57" s="104"/>
    </row>
    <row r="58" spans="1:7" ht="38.25" x14ac:dyDescent="0.25">
      <c r="A58" s="32" t="s">
        <v>128</v>
      </c>
      <c r="B58" s="32" t="s">
        <v>131</v>
      </c>
      <c r="C58" s="31" t="s">
        <v>18</v>
      </c>
      <c r="D58" s="31" t="s">
        <v>19</v>
      </c>
      <c r="E58" s="31" t="s">
        <v>41</v>
      </c>
      <c r="F58" s="31" t="s">
        <v>21</v>
      </c>
      <c r="G58" s="31" t="s">
        <v>42</v>
      </c>
    </row>
    <row r="59" spans="1:7" ht="15.75" x14ac:dyDescent="0.25">
      <c r="A59" s="42">
        <v>1</v>
      </c>
      <c r="B59" s="33" t="s">
        <v>63</v>
      </c>
      <c r="C59" s="34">
        <v>80570.570000000007</v>
      </c>
      <c r="D59" s="34">
        <v>68476.600000000006</v>
      </c>
      <c r="E59" s="35">
        <v>0.84989599999999998</v>
      </c>
      <c r="F59" s="34">
        <v>68476.600000000006</v>
      </c>
      <c r="G59" s="35">
        <v>0.84989599999999998</v>
      </c>
    </row>
    <row r="60" spans="1:7" ht="15.75" x14ac:dyDescent="0.25">
      <c r="A60" s="42">
        <v>2</v>
      </c>
      <c r="B60" s="33" t="s">
        <v>101</v>
      </c>
      <c r="C60" s="34">
        <v>57353145.609999999</v>
      </c>
      <c r="D60" s="34">
        <v>39561318.009999998</v>
      </c>
      <c r="E60" s="35">
        <v>0.68978499999999998</v>
      </c>
      <c r="F60" s="34">
        <v>34931644.759999998</v>
      </c>
      <c r="G60" s="35">
        <v>0.60906199999999999</v>
      </c>
    </row>
    <row r="61" spans="1:7" ht="15.75" x14ac:dyDescent="0.25">
      <c r="A61" s="42">
        <v>3</v>
      </c>
      <c r="B61" s="33" t="s">
        <v>48</v>
      </c>
      <c r="C61" s="34">
        <v>21710247.84</v>
      </c>
      <c r="D61" s="34">
        <v>15532208.310000001</v>
      </c>
      <c r="E61" s="35">
        <v>0.71543199999999996</v>
      </c>
      <c r="F61" s="34">
        <v>12942827.279999999</v>
      </c>
      <c r="G61" s="35">
        <v>0.59616199999999997</v>
      </c>
    </row>
    <row r="62" spans="1:7" ht="15.75" x14ac:dyDescent="0.25">
      <c r="A62" s="42">
        <v>4</v>
      </c>
      <c r="B62" s="33" t="s">
        <v>46</v>
      </c>
      <c r="C62" s="34">
        <v>184666939.93000001</v>
      </c>
      <c r="D62" s="34">
        <v>141825196.86000001</v>
      </c>
      <c r="E62" s="35">
        <v>0.76800500000000005</v>
      </c>
      <c r="F62" s="34">
        <v>105604940.48999999</v>
      </c>
      <c r="G62" s="35">
        <v>0.57186700000000001</v>
      </c>
    </row>
    <row r="63" spans="1:7" ht="15.75" x14ac:dyDescent="0.25">
      <c r="A63" s="42">
        <v>5</v>
      </c>
      <c r="B63" s="33" t="s">
        <v>68</v>
      </c>
      <c r="C63" s="34">
        <v>4892790.6399999997</v>
      </c>
      <c r="D63" s="34">
        <v>2882552.74</v>
      </c>
      <c r="E63" s="35">
        <v>0.58914299999999997</v>
      </c>
      <c r="F63" s="34">
        <v>2759108.97</v>
      </c>
      <c r="G63" s="35">
        <v>0.563913</v>
      </c>
    </row>
    <row r="64" spans="1:7" ht="15.75" x14ac:dyDescent="0.25">
      <c r="A64" s="42">
        <v>6</v>
      </c>
      <c r="B64" s="33" t="s">
        <v>66</v>
      </c>
      <c r="C64" s="34">
        <v>11580254.199999999</v>
      </c>
      <c r="D64" s="34">
        <v>7151355.4800000004</v>
      </c>
      <c r="E64" s="35">
        <v>0.61754699999999996</v>
      </c>
      <c r="F64" s="34">
        <v>6383253.4299999997</v>
      </c>
      <c r="G64" s="35">
        <v>0.55121900000000001</v>
      </c>
    </row>
    <row r="65" spans="1:7" ht="15.75" x14ac:dyDescent="0.25">
      <c r="A65" s="42">
        <v>7</v>
      </c>
      <c r="B65" s="33" t="s">
        <v>47</v>
      </c>
      <c r="C65" s="34">
        <v>72643629.049999997</v>
      </c>
      <c r="D65" s="34">
        <v>46316698.479999997</v>
      </c>
      <c r="E65" s="35">
        <v>0.63758800000000004</v>
      </c>
      <c r="F65" s="34">
        <v>38218460.210000001</v>
      </c>
      <c r="G65" s="35">
        <v>0.52610900000000005</v>
      </c>
    </row>
    <row r="66" spans="1:7" ht="15.75" x14ac:dyDescent="0.25">
      <c r="A66" s="42">
        <v>8</v>
      </c>
      <c r="B66" s="33" t="s">
        <v>70</v>
      </c>
      <c r="C66" s="34">
        <v>3873963.45</v>
      </c>
      <c r="D66" s="34">
        <v>1793966.72</v>
      </c>
      <c r="E66" s="35">
        <v>0.46308300000000002</v>
      </c>
      <c r="F66" s="34">
        <v>1692305.4</v>
      </c>
      <c r="G66" s="35">
        <v>0.43684099999999998</v>
      </c>
    </row>
    <row r="67" spans="1:7" ht="15.75" x14ac:dyDescent="0.25">
      <c r="A67" s="42">
        <v>9</v>
      </c>
      <c r="B67" s="33" t="s">
        <v>69</v>
      </c>
      <c r="C67" s="34">
        <v>6260575.04</v>
      </c>
      <c r="D67" s="34">
        <v>3621768.11</v>
      </c>
      <c r="E67" s="35">
        <v>0.57850400000000002</v>
      </c>
      <c r="F67" s="34">
        <v>2726831.64</v>
      </c>
      <c r="G67" s="35">
        <v>0.435556</v>
      </c>
    </row>
    <row r="68" spans="1:7" ht="15.75" x14ac:dyDescent="0.25">
      <c r="A68" s="42">
        <v>10</v>
      </c>
      <c r="B68" s="33" t="s">
        <v>76</v>
      </c>
      <c r="C68" s="34">
        <v>86280698.170000002</v>
      </c>
      <c r="D68" s="34">
        <v>52144500.219999999</v>
      </c>
      <c r="E68" s="35">
        <v>0.60435899999999998</v>
      </c>
      <c r="F68" s="34">
        <v>35138009.049999997</v>
      </c>
      <c r="G68" s="35">
        <v>0.407252</v>
      </c>
    </row>
    <row r="69" spans="1:7" ht="15.75" x14ac:dyDescent="0.25">
      <c r="A69" s="42">
        <v>11</v>
      </c>
      <c r="B69" s="33" t="s">
        <v>105</v>
      </c>
      <c r="C69" s="34">
        <v>19236293.760000002</v>
      </c>
      <c r="D69" s="34">
        <v>9715580.7300000004</v>
      </c>
      <c r="E69" s="35">
        <v>0.50506499999999999</v>
      </c>
      <c r="F69" s="34">
        <v>7384261.2300000004</v>
      </c>
      <c r="G69" s="35">
        <v>0.38387100000000002</v>
      </c>
    </row>
    <row r="70" spans="1:7" ht="15.75" x14ac:dyDescent="0.25">
      <c r="A70" s="42">
        <v>12</v>
      </c>
      <c r="B70" s="33" t="s">
        <v>77</v>
      </c>
      <c r="C70" s="34">
        <v>19959958.170000002</v>
      </c>
      <c r="D70" s="34">
        <v>10286243.539999999</v>
      </c>
      <c r="E70" s="35">
        <v>0.51534400000000002</v>
      </c>
      <c r="F70" s="34">
        <v>7606849.8600000003</v>
      </c>
      <c r="G70" s="35">
        <v>0.381106</v>
      </c>
    </row>
    <row r="71" spans="1:7" ht="15.75" x14ac:dyDescent="0.25">
      <c r="A71" s="42">
        <v>13</v>
      </c>
      <c r="B71" s="33" t="s">
        <v>50</v>
      </c>
      <c r="C71" s="34">
        <v>1849407.03</v>
      </c>
      <c r="D71" s="34">
        <v>695883.09</v>
      </c>
      <c r="E71" s="35">
        <v>0.376274</v>
      </c>
      <c r="F71" s="34">
        <v>621669.88</v>
      </c>
      <c r="G71" s="35">
        <v>0.336146</v>
      </c>
    </row>
    <row r="72" spans="1:7" ht="15.75" x14ac:dyDescent="0.25">
      <c r="A72" s="42">
        <v>14</v>
      </c>
      <c r="B72" s="33" t="s">
        <v>56</v>
      </c>
      <c r="C72" s="34">
        <v>194033.89</v>
      </c>
      <c r="D72" s="34">
        <v>62626.1</v>
      </c>
      <c r="E72" s="35">
        <v>0.32275900000000002</v>
      </c>
      <c r="F72" s="34">
        <v>60605.08</v>
      </c>
      <c r="G72" s="35">
        <v>0.31234299999999998</v>
      </c>
    </row>
    <row r="73" spans="1:7" ht="15.75" x14ac:dyDescent="0.25">
      <c r="A73" s="42">
        <v>15</v>
      </c>
      <c r="B73" s="33" t="s">
        <v>97</v>
      </c>
      <c r="C73" s="34">
        <v>745614.6</v>
      </c>
      <c r="D73" s="34">
        <v>315843.07</v>
      </c>
      <c r="E73" s="35">
        <v>0.42360100000000001</v>
      </c>
      <c r="F73" s="34">
        <v>182569.59</v>
      </c>
      <c r="G73" s="35">
        <v>0.24485799999999999</v>
      </c>
    </row>
    <row r="74" spans="1:7" ht="15.75" x14ac:dyDescent="0.25">
      <c r="A74" s="42">
        <v>16</v>
      </c>
      <c r="B74" s="33" t="s">
        <v>104</v>
      </c>
      <c r="C74" s="34">
        <v>102728792.69</v>
      </c>
      <c r="D74" s="34">
        <v>35126011.539999999</v>
      </c>
      <c r="E74" s="35">
        <v>0.34193000000000001</v>
      </c>
      <c r="F74" s="34">
        <v>25079319.32</v>
      </c>
      <c r="G74" s="35">
        <v>0.24413099999999999</v>
      </c>
    </row>
    <row r="75" spans="1:7" ht="15.75" x14ac:dyDescent="0.25">
      <c r="A75" s="42">
        <v>17</v>
      </c>
      <c r="B75" s="33" t="s">
        <v>67</v>
      </c>
      <c r="C75" s="34">
        <v>1077948.78</v>
      </c>
      <c r="D75" s="34">
        <v>374027.72</v>
      </c>
      <c r="E75" s="35">
        <v>0.34698099999999998</v>
      </c>
      <c r="F75" s="34">
        <v>208139.87</v>
      </c>
      <c r="G75" s="35">
        <v>0.19308900000000001</v>
      </c>
    </row>
    <row r="76" spans="1:7" ht="15.75" x14ac:dyDescent="0.25">
      <c r="A76" s="42">
        <v>18</v>
      </c>
      <c r="B76" s="33" t="s">
        <v>98</v>
      </c>
      <c r="C76" s="34">
        <v>637090.12</v>
      </c>
      <c r="D76" s="34">
        <v>109739.66</v>
      </c>
      <c r="E76" s="35">
        <v>0.17225099999999999</v>
      </c>
      <c r="F76" s="34">
        <v>109739.66</v>
      </c>
      <c r="G76" s="35">
        <v>0.17225099999999999</v>
      </c>
    </row>
    <row r="77" spans="1:7" ht="15.75" x14ac:dyDescent="0.25">
      <c r="A77" s="42">
        <v>19</v>
      </c>
      <c r="B77" s="33" t="s">
        <v>110</v>
      </c>
      <c r="C77" s="34">
        <v>10203583.060000001</v>
      </c>
      <c r="D77" s="34">
        <v>1846090.51</v>
      </c>
      <c r="E77" s="35">
        <v>0.180926</v>
      </c>
      <c r="F77" s="34">
        <v>1470654.69</v>
      </c>
      <c r="G77" s="35">
        <v>0.14413100000000001</v>
      </c>
    </row>
    <row r="78" spans="1:7" x14ac:dyDescent="0.25">
      <c r="A78" s="101" t="s">
        <v>132</v>
      </c>
      <c r="B78" s="102"/>
      <c r="C78" s="39">
        <v>605975536.60000002</v>
      </c>
      <c r="D78" s="39">
        <v>369430087.49000001</v>
      </c>
      <c r="E78" s="40">
        <v>0.60964499999999999</v>
      </c>
      <c r="F78" s="39">
        <v>283189667.00999999</v>
      </c>
      <c r="G78" s="40">
        <v>0.46732899999999999</v>
      </c>
    </row>
    <row r="79" spans="1:7" ht="15.75" x14ac:dyDescent="0.25">
      <c r="A79" s="41"/>
      <c r="B79" s="41"/>
      <c r="C79" s="41"/>
      <c r="D79" s="41"/>
      <c r="E79" s="41"/>
      <c r="F79" s="41"/>
      <c r="G79" s="41"/>
    </row>
    <row r="80" spans="1:7" x14ac:dyDescent="0.25"/>
    <row r="81" spans="1:7" ht="15.75" hidden="1" x14ac:dyDescent="0.25">
      <c r="A81" s="10"/>
      <c r="B81" s="10"/>
      <c r="C81" s="10"/>
      <c r="D81" s="10"/>
      <c r="E81" s="10"/>
      <c r="F81" s="10"/>
      <c r="G81" s="10"/>
    </row>
    <row r="82" spans="1:7" ht="15.75" hidden="1" x14ac:dyDescent="0.25">
      <c r="A82" s="10"/>
      <c r="B82" s="10"/>
      <c r="C82" s="10"/>
      <c r="D82" s="10"/>
      <c r="E82" s="10"/>
      <c r="F82" s="10"/>
      <c r="G82" s="10"/>
    </row>
  </sheetData>
  <mergeCells count="20">
    <mergeCell ref="A40:G40"/>
    <mergeCell ref="A50:B50"/>
    <mergeCell ref="A56:G56"/>
    <mergeCell ref="A57:G57"/>
    <mergeCell ref="A78:B78"/>
    <mergeCell ref="A28:A30"/>
    <mergeCell ref="A31:A32"/>
    <mergeCell ref="A33:B33"/>
    <mergeCell ref="A38:G38"/>
    <mergeCell ref="A39:G39"/>
    <mergeCell ref="A8:A12"/>
    <mergeCell ref="A13:A18"/>
    <mergeCell ref="A19:A21"/>
    <mergeCell ref="A22:A25"/>
    <mergeCell ref="A26:A27"/>
    <mergeCell ref="A1:G1"/>
    <mergeCell ref="A2:G2"/>
    <mergeCell ref="A3:G3"/>
    <mergeCell ref="A4:G4"/>
    <mergeCell ref="A6:A7"/>
  </mergeCells>
  <printOptions horizontalCentered="1" verticalCentered="1"/>
  <pageMargins left="0.39370078740157483" right="0.39370078740157483" top="0.39370078740157483" bottom="0.39370078740157483" header="0" footer="0"/>
  <pageSetup paperSize="9" scale="47" fitToHeight="0" orientation="portrait" r:id="rId1"/>
  <rowBreaks count="4" manualBreakCount="4">
    <brk id="1" max="16383" man="1"/>
    <brk id="35" max="16383" man="1"/>
    <brk id="52" max="16383" man="1"/>
    <brk id="80"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71"/>
  <sheetViews>
    <sheetView showGridLines="0" workbookViewId="0">
      <selection activeCell="B9" sqref="B9"/>
    </sheetView>
  </sheetViews>
  <sheetFormatPr baseColWidth="10" defaultColWidth="0" defaultRowHeight="15" zeroHeight="1" x14ac:dyDescent="0.25"/>
  <cols>
    <col min="1" max="1" width="16" customWidth="1"/>
    <col min="2" max="2" width="80" customWidth="1"/>
    <col min="3" max="4" width="20" customWidth="1"/>
    <col min="5" max="5" width="23" customWidth="1"/>
    <col min="6" max="7" width="20" customWidth="1"/>
    <col min="8" max="16384" width="9.140625" hidden="1"/>
  </cols>
  <sheetData>
    <row r="1" spans="1:7" ht="190.5" customHeight="1" x14ac:dyDescent="0.25">
      <c r="A1" s="96" t="s">
        <v>161</v>
      </c>
      <c r="B1" s="97"/>
      <c r="C1" s="97"/>
      <c r="D1" s="97"/>
      <c r="E1" s="97"/>
      <c r="F1" s="97"/>
      <c r="G1" s="97"/>
    </row>
    <row r="2" spans="1:7" x14ac:dyDescent="0.25">
      <c r="A2" s="97"/>
      <c r="B2" s="97"/>
      <c r="C2" s="97"/>
      <c r="D2" s="97"/>
      <c r="E2" s="97"/>
      <c r="F2" s="97"/>
      <c r="G2" s="97"/>
    </row>
    <row r="3" spans="1:7" x14ac:dyDescent="0.25">
      <c r="A3" s="105" t="s">
        <v>37</v>
      </c>
      <c r="B3" s="97"/>
      <c r="C3" s="97"/>
      <c r="D3" s="97"/>
      <c r="E3" s="97"/>
      <c r="F3" s="97"/>
      <c r="G3" s="97"/>
    </row>
    <row r="4" spans="1:7" x14ac:dyDescent="0.25">
      <c r="A4" s="105" t="s">
        <v>136</v>
      </c>
      <c r="B4" s="97"/>
      <c r="C4" s="97"/>
      <c r="D4" s="97"/>
      <c r="E4" s="97"/>
      <c r="F4" s="97"/>
      <c r="G4" s="97"/>
    </row>
    <row r="5" spans="1:7" ht="38.25" x14ac:dyDescent="0.25">
      <c r="A5" s="31" t="s">
        <v>39</v>
      </c>
      <c r="B5" s="32" t="s">
        <v>40</v>
      </c>
      <c r="C5" s="31" t="s">
        <v>18</v>
      </c>
      <c r="D5" s="31" t="s">
        <v>19</v>
      </c>
      <c r="E5" s="31" t="s">
        <v>41</v>
      </c>
      <c r="F5" s="31" t="s">
        <v>21</v>
      </c>
      <c r="G5" s="31" t="s">
        <v>42</v>
      </c>
    </row>
    <row r="6" spans="1:7" ht="15.75" x14ac:dyDescent="0.25">
      <c r="A6" s="99">
        <v>1</v>
      </c>
      <c r="B6" s="36" t="s">
        <v>43</v>
      </c>
      <c r="C6" s="37">
        <v>140163395.91999999</v>
      </c>
      <c r="D6" s="37">
        <v>98185318.670000002</v>
      </c>
      <c r="E6" s="38">
        <v>0.70050599999999996</v>
      </c>
      <c r="F6" s="37">
        <v>86401453.5</v>
      </c>
      <c r="G6" s="38">
        <v>0.61643400000000004</v>
      </c>
    </row>
    <row r="7" spans="1:7" ht="15.75" x14ac:dyDescent="0.25">
      <c r="A7" s="100"/>
      <c r="B7" s="33" t="s">
        <v>43</v>
      </c>
      <c r="C7" s="34">
        <v>134857055.56</v>
      </c>
      <c r="D7" s="34">
        <v>94716926.379999995</v>
      </c>
      <c r="E7" s="35">
        <v>0.70235099999999995</v>
      </c>
      <c r="F7" s="34">
        <v>83205363.680000007</v>
      </c>
      <c r="G7" s="35">
        <v>0.61698900000000001</v>
      </c>
    </row>
    <row r="8" spans="1:7" ht="15.75" x14ac:dyDescent="0.25">
      <c r="A8" s="100"/>
      <c r="B8" s="33" t="s">
        <v>44</v>
      </c>
      <c r="C8" s="34">
        <v>5306340.3600000003</v>
      </c>
      <c r="D8" s="34">
        <v>3468392.29</v>
      </c>
      <c r="E8" s="35">
        <v>0.65363199999999999</v>
      </c>
      <c r="F8" s="34">
        <v>3196089.82</v>
      </c>
      <c r="G8" s="35">
        <v>0.60231500000000004</v>
      </c>
    </row>
    <row r="9" spans="1:7" ht="15.75" x14ac:dyDescent="0.25">
      <c r="A9" s="99">
        <v>2</v>
      </c>
      <c r="B9" s="36" t="s">
        <v>96</v>
      </c>
      <c r="C9" s="37">
        <v>4414786.5</v>
      </c>
      <c r="D9" s="37">
        <v>2633538.29</v>
      </c>
      <c r="E9" s="38">
        <v>0.59652700000000003</v>
      </c>
      <c r="F9" s="37">
        <v>2633538.29</v>
      </c>
      <c r="G9" s="38">
        <v>0.59652700000000003</v>
      </c>
    </row>
    <row r="10" spans="1:7" ht="15.75" x14ac:dyDescent="0.25">
      <c r="A10" s="100"/>
      <c r="B10" s="33" t="s">
        <v>99</v>
      </c>
      <c r="C10" s="34">
        <v>4414786.5</v>
      </c>
      <c r="D10" s="34">
        <v>2633538.29</v>
      </c>
      <c r="E10" s="35">
        <v>0.59652700000000003</v>
      </c>
      <c r="F10" s="34">
        <v>2633538.29</v>
      </c>
      <c r="G10" s="35">
        <v>0.59652700000000003</v>
      </c>
    </row>
    <row r="11" spans="1:7" ht="15.75" x14ac:dyDescent="0.25">
      <c r="A11" s="99">
        <v>3</v>
      </c>
      <c r="B11" s="36" t="s">
        <v>45</v>
      </c>
      <c r="C11" s="37">
        <v>206788494.83000001</v>
      </c>
      <c r="D11" s="37">
        <v>150156021.06999999</v>
      </c>
      <c r="E11" s="38">
        <v>0.72613300000000003</v>
      </c>
      <c r="F11" s="37">
        <v>117205314.31999999</v>
      </c>
      <c r="G11" s="38">
        <v>0.56678799999999996</v>
      </c>
    </row>
    <row r="12" spans="1:7" ht="15.75" x14ac:dyDescent="0.25">
      <c r="A12" s="100"/>
      <c r="B12" s="33" t="s">
        <v>48</v>
      </c>
      <c r="C12" s="34">
        <v>12042685.039999999</v>
      </c>
      <c r="D12" s="34">
        <v>7952401.5199999996</v>
      </c>
      <c r="E12" s="35">
        <v>0.66035100000000002</v>
      </c>
      <c r="F12" s="34">
        <v>7415487.1900000004</v>
      </c>
      <c r="G12" s="35">
        <v>0.61576699999999995</v>
      </c>
    </row>
    <row r="13" spans="1:7" ht="15.75" x14ac:dyDescent="0.25">
      <c r="A13" s="100"/>
      <c r="B13" s="33" t="s">
        <v>47</v>
      </c>
      <c r="C13" s="34">
        <v>46876229.100000001</v>
      </c>
      <c r="D13" s="34">
        <v>31816851.309999999</v>
      </c>
      <c r="E13" s="35">
        <v>0.67874199999999996</v>
      </c>
      <c r="F13" s="34">
        <v>28508275.57</v>
      </c>
      <c r="G13" s="35">
        <v>0.60816099999999995</v>
      </c>
    </row>
    <row r="14" spans="1:7" ht="15.75" x14ac:dyDescent="0.25">
      <c r="A14" s="100"/>
      <c r="B14" s="33" t="s">
        <v>46</v>
      </c>
      <c r="C14" s="34">
        <v>144502282.02000001</v>
      </c>
      <c r="D14" s="34">
        <v>108634565.81</v>
      </c>
      <c r="E14" s="35">
        <v>0.75178400000000001</v>
      </c>
      <c r="F14" s="34">
        <v>79553781.359999999</v>
      </c>
      <c r="G14" s="35">
        <v>0.55053700000000005</v>
      </c>
    </row>
    <row r="15" spans="1:7" ht="15.75" x14ac:dyDescent="0.25">
      <c r="A15" s="100"/>
      <c r="B15" s="33" t="s">
        <v>50</v>
      </c>
      <c r="C15" s="34">
        <v>480386.47</v>
      </c>
      <c r="D15" s="34">
        <v>260095.99</v>
      </c>
      <c r="E15" s="35">
        <v>0.541431</v>
      </c>
      <c r="F15" s="34">
        <v>251350.75</v>
      </c>
      <c r="G15" s="35">
        <v>0.52322599999999997</v>
      </c>
    </row>
    <row r="16" spans="1:7" ht="15.75" x14ac:dyDescent="0.25">
      <c r="A16" s="100"/>
      <c r="B16" s="33" t="s">
        <v>49</v>
      </c>
      <c r="C16" s="34">
        <v>2886912.2</v>
      </c>
      <c r="D16" s="34">
        <v>1492106.44</v>
      </c>
      <c r="E16" s="35">
        <v>0.51685199999999998</v>
      </c>
      <c r="F16" s="34">
        <v>1476419.45</v>
      </c>
      <c r="G16" s="35">
        <v>0.51141800000000004</v>
      </c>
    </row>
    <row r="17" spans="1:7" ht="15.75" x14ac:dyDescent="0.25">
      <c r="A17" s="99">
        <v>4</v>
      </c>
      <c r="B17" s="36" t="s">
        <v>51</v>
      </c>
      <c r="C17" s="37">
        <v>1724753.42</v>
      </c>
      <c r="D17" s="37">
        <v>967920.24</v>
      </c>
      <c r="E17" s="38">
        <v>0.56119300000000005</v>
      </c>
      <c r="F17" s="37">
        <v>967920.24</v>
      </c>
      <c r="G17" s="38">
        <v>0.56119300000000005</v>
      </c>
    </row>
    <row r="18" spans="1:7" ht="15.75" x14ac:dyDescent="0.25">
      <c r="A18" s="100"/>
      <c r="B18" s="33" t="s">
        <v>52</v>
      </c>
      <c r="C18" s="34">
        <v>1202037.33</v>
      </c>
      <c r="D18" s="34">
        <v>711413.85</v>
      </c>
      <c r="E18" s="35">
        <v>0.59184000000000003</v>
      </c>
      <c r="F18" s="34">
        <v>711413.85</v>
      </c>
      <c r="G18" s="35">
        <v>0.59184000000000003</v>
      </c>
    </row>
    <row r="19" spans="1:7" ht="15.75" x14ac:dyDescent="0.25">
      <c r="A19" s="100"/>
      <c r="B19" s="33" t="s">
        <v>53</v>
      </c>
      <c r="C19" s="34">
        <v>522716.09</v>
      </c>
      <c r="D19" s="34">
        <v>256506.39</v>
      </c>
      <c r="E19" s="35">
        <v>0.49071799999999999</v>
      </c>
      <c r="F19" s="34">
        <v>256506.39</v>
      </c>
      <c r="G19" s="35">
        <v>0.49071799999999999</v>
      </c>
    </row>
    <row r="20" spans="1:7" ht="15.75" x14ac:dyDescent="0.25">
      <c r="A20" s="99">
        <v>5</v>
      </c>
      <c r="B20" s="36" t="s">
        <v>106</v>
      </c>
      <c r="C20" s="37">
        <v>15961172.67</v>
      </c>
      <c r="D20" s="37">
        <v>9633465.4100000001</v>
      </c>
      <c r="E20" s="38">
        <v>0.60355599999999998</v>
      </c>
      <c r="F20" s="37">
        <v>8912781.9000000004</v>
      </c>
      <c r="G20" s="38">
        <v>0.55840400000000001</v>
      </c>
    </row>
    <row r="21" spans="1:7" ht="15.75" x14ac:dyDescent="0.25">
      <c r="A21" s="100"/>
      <c r="B21" s="33" t="s">
        <v>107</v>
      </c>
      <c r="C21" s="34">
        <v>928130.57</v>
      </c>
      <c r="D21" s="34">
        <v>566167.17000000004</v>
      </c>
      <c r="E21" s="35">
        <v>0.61000799999999999</v>
      </c>
      <c r="F21" s="34">
        <v>566167.17000000004</v>
      </c>
      <c r="G21" s="35">
        <v>0.61000799999999999</v>
      </c>
    </row>
    <row r="22" spans="1:7" ht="15.75" x14ac:dyDescent="0.25">
      <c r="A22" s="100"/>
      <c r="B22" s="33" t="s">
        <v>108</v>
      </c>
      <c r="C22" s="34">
        <v>6655469.0300000003</v>
      </c>
      <c r="D22" s="34">
        <v>4015520.14</v>
      </c>
      <c r="E22" s="35">
        <v>0.60334100000000002</v>
      </c>
      <c r="F22" s="34">
        <v>3986253.45</v>
      </c>
      <c r="G22" s="35">
        <v>0.59894400000000003</v>
      </c>
    </row>
    <row r="23" spans="1:7" ht="15.75" x14ac:dyDescent="0.25">
      <c r="A23" s="100"/>
      <c r="B23" s="33" t="s">
        <v>109</v>
      </c>
      <c r="C23" s="34">
        <v>4203663.79</v>
      </c>
      <c r="D23" s="34">
        <v>2770924.12</v>
      </c>
      <c r="E23" s="35">
        <v>0.659169</v>
      </c>
      <c r="F23" s="34">
        <v>2221620.54</v>
      </c>
      <c r="G23" s="35">
        <v>0.52849599999999997</v>
      </c>
    </row>
    <row r="24" spans="1:7" ht="15.75" x14ac:dyDescent="0.25">
      <c r="A24" s="100"/>
      <c r="B24" s="33" t="s">
        <v>110</v>
      </c>
      <c r="C24" s="34">
        <v>4173909.28</v>
      </c>
      <c r="D24" s="34">
        <v>2280853.98</v>
      </c>
      <c r="E24" s="35">
        <v>0.54645500000000002</v>
      </c>
      <c r="F24" s="34">
        <v>2138740.7400000002</v>
      </c>
      <c r="G24" s="35">
        <v>0.51240699999999995</v>
      </c>
    </row>
    <row r="25" spans="1:7" ht="15.75" x14ac:dyDescent="0.25">
      <c r="A25" s="99">
        <v>6</v>
      </c>
      <c r="B25" s="36" t="s">
        <v>78</v>
      </c>
      <c r="C25" s="37">
        <v>28007209.039999999</v>
      </c>
      <c r="D25" s="37">
        <v>16072852.109999999</v>
      </c>
      <c r="E25" s="38">
        <v>0.57388300000000003</v>
      </c>
      <c r="F25" s="37">
        <v>15471484.949999999</v>
      </c>
      <c r="G25" s="38">
        <v>0.55241099999999999</v>
      </c>
    </row>
    <row r="26" spans="1:7" ht="15.75" x14ac:dyDescent="0.25">
      <c r="A26" s="100"/>
      <c r="B26" s="33" t="s">
        <v>80</v>
      </c>
      <c r="C26" s="34">
        <v>8002135.3799999999</v>
      </c>
      <c r="D26" s="34">
        <v>4853577.1399999997</v>
      </c>
      <c r="E26" s="35">
        <v>0.60653500000000005</v>
      </c>
      <c r="F26" s="34">
        <v>4626111.9800000004</v>
      </c>
      <c r="G26" s="35">
        <v>0.57811000000000001</v>
      </c>
    </row>
    <row r="27" spans="1:7" ht="15.75" x14ac:dyDescent="0.25">
      <c r="A27" s="100"/>
      <c r="B27" s="33" t="s">
        <v>83</v>
      </c>
      <c r="C27" s="34">
        <v>1919151.63</v>
      </c>
      <c r="D27" s="34">
        <v>1091748.99</v>
      </c>
      <c r="E27" s="35">
        <v>0.56887100000000002</v>
      </c>
      <c r="F27" s="34">
        <v>1085420.8700000001</v>
      </c>
      <c r="G27" s="35">
        <v>0.56557299999999999</v>
      </c>
    </row>
    <row r="28" spans="1:7" ht="15.75" x14ac:dyDescent="0.25">
      <c r="A28" s="100"/>
      <c r="B28" s="33" t="s">
        <v>79</v>
      </c>
      <c r="C28" s="34">
        <v>5948278.1600000001</v>
      </c>
      <c r="D28" s="34">
        <v>3383435.01</v>
      </c>
      <c r="E28" s="35">
        <v>0.56880900000000001</v>
      </c>
      <c r="F28" s="34">
        <v>3336636.6</v>
      </c>
      <c r="G28" s="35">
        <v>0.56094200000000005</v>
      </c>
    </row>
    <row r="29" spans="1:7" ht="15.75" x14ac:dyDescent="0.25">
      <c r="A29" s="100"/>
      <c r="B29" s="33" t="s">
        <v>81</v>
      </c>
      <c r="C29" s="34">
        <v>2842763.49</v>
      </c>
      <c r="D29" s="34">
        <v>1688600.76</v>
      </c>
      <c r="E29" s="35">
        <v>0.59399999999999997</v>
      </c>
      <c r="F29" s="34">
        <v>1570400.07</v>
      </c>
      <c r="G29" s="35">
        <v>0.55242000000000002</v>
      </c>
    </row>
    <row r="30" spans="1:7" ht="15.75" x14ac:dyDescent="0.25">
      <c r="A30" s="100"/>
      <c r="B30" s="33" t="s">
        <v>82</v>
      </c>
      <c r="C30" s="34">
        <v>9294880.3800000008</v>
      </c>
      <c r="D30" s="34">
        <v>5055490.21</v>
      </c>
      <c r="E30" s="35">
        <v>0.54390099999999997</v>
      </c>
      <c r="F30" s="34">
        <v>4852915.43</v>
      </c>
      <c r="G30" s="35">
        <v>0.52210599999999996</v>
      </c>
    </row>
    <row r="31" spans="1:7" ht="15.75" x14ac:dyDescent="0.25">
      <c r="A31" s="99">
        <v>7</v>
      </c>
      <c r="B31" s="36" t="s">
        <v>54</v>
      </c>
      <c r="C31" s="37">
        <v>36508440.5</v>
      </c>
      <c r="D31" s="37">
        <v>21804110.550000001</v>
      </c>
      <c r="E31" s="38">
        <v>0.59723499999999996</v>
      </c>
      <c r="F31" s="37">
        <v>19769760.920000002</v>
      </c>
      <c r="G31" s="38">
        <v>0.54151199999999999</v>
      </c>
    </row>
    <row r="32" spans="1:7" ht="15.75" x14ac:dyDescent="0.25">
      <c r="A32" s="100"/>
      <c r="B32" s="33" t="s">
        <v>55</v>
      </c>
      <c r="C32" s="34">
        <v>5305601.58</v>
      </c>
      <c r="D32" s="34">
        <v>3125481.78</v>
      </c>
      <c r="E32" s="35">
        <v>0.58909100000000003</v>
      </c>
      <c r="F32" s="34">
        <v>3125481.78</v>
      </c>
      <c r="G32" s="35">
        <v>0.58909100000000003</v>
      </c>
    </row>
    <row r="33" spans="1:7" ht="15.75" x14ac:dyDescent="0.25">
      <c r="A33" s="100"/>
      <c r="B33" s="33" t="s">
        <v>56</v>
      </c>
      <c r="C33" s="34">
        <v>1946608.7</v>
      </c>
      <c r="D33" s="34">
        <v>1163979.46</v>
      </c>
      <c r="E33" s="35">
        <v>0.59795200000000004</v>
      </c>
      <c r="F33" s="34">
        <v>1122751.6599999999</v>
      </c>
      <c r="G33" s="35">
        <v>0.57677299999999998</v>
      </c>
    </row>
    <row r="34" spans="1:7" ht="15.75" x14ac:dyDescent="0.25">
      <c r="A34" s="100"/>
      <c r="B34" s="33" t="s">
        <v>58</v>
      </c>
      <c r="C34" s="34">
        <v>9374623.5299999993</v>
      </c>
      <c r="D34" s="34">
        <v>5427210.4400000004</v>
      </c>
      <c r="E34" s="35">
        <v>0.57892600000000005</v>
      </c>
      <c r="F34" s="34">
        <v>5099856.51</v>
      </c>
      <c r="G34" s="35">
        <v>0.54400700000000002</v>
      </c>
    </row>
    <row r="35" spans="1:7" ht="15.75" x14ac:dyDescent="0.25">
      <c r="A35" s="100"/>
      <c r="B35" s="33" t="s">
        <v>59</v>
      </c>
      <c r="C35" s="34">
        <v>15258708.66</v>
      </c>
      <c r="D35" s="34">
        <v>9764963.8100000005</v>
      </c>
      <c r="E35" s="35">
        <v>0.63995999999999997</v>
      </c>
      <c r="F35" s="34">
        <v>8130552.8499999996</v>
      </c>
      <c r="G35" s="35">
        <v>0.53284699999999996</v>
      </c>
    </row>
    <row r="36" spans="1:7" ht="15.75" x14ac:dyDescent="0.25">
      <c r="A36" s="100"/>
      <c r="B36" s="33" t="s">
        <v>57</v>
      </c>
      <c r="C36" s="34">
        <v>4163426.4</v>
      </c>
      <c r="D36" s="34">
        <v>2157107.86</v>
      </c>
      <c r="E36" s="35">
        <v>0.51810900000000004</v>
      </c>
      <c r="F36" s="34">
        <v>2138001.46</v>
      </c>
      <c r="G36" s="35">
        <v>0.51351999999999998</v>
      </c>
    </row>
    <row r="37" spans="1:7" ht="15.75" x14ac:dyDescent="0.25">
      <c r="A37" s="100"/>
      <c r="B37" s="33" t="s">
        <v>60</v>
      </c>
      <c r="C37" s="34">
        <v>422385.63</v>
      </c>
      <c r="D37" s="34">
        <v>158161.20000000001</v>
      </c>
      <c r="E37" s="35">
        <v>0.37444699999999997</v>
      </c>
      <c r="F37" s="34">
        <v>145910.66</v>
      </c>
      <c r="G37" s="35">
        <v>0.34544399999999997</v>
      </c>
    </row>
    <row r="38" spans="1:7" ht="15.75" x14ac:dyDescent="0.25">
      <c r="A38" s="100"/>
      <c r="B38" s="33" t="s">
        <v>61</v>
      </c>
      <c r="C38" s="34">
        <v>37086</v>
      </c>
      <c r="D38" s="34">
        <v>7206</v>
      </c>
      <c r="E38" s="35">
        <v>0.19430500000000001</v>
      </c>
      <c r="F38" s="34">
        <v>7206</v>
      </c>
      <c r="G38" s="35">
        <v>0.19430500000000001</v>
      </c>
    </row>
    <row r="39" spans="1:7" ht="15.75" x14ac:dyDescent="0.25">
      <c r="A39" s="99">
        <v>8</v>
      </c>
      <c r="B39" s="36" t="s">
        <v>111</v>
      </c>
      <c r="C39" s="37">
        <v>29410504.469999999</v>
      </c>
      <c r="D39" s="37">
        <v>18436113.68</v>
      </c>
      <c r="E39" s="38">
        <v>0.62685500000000005</v>
      </c>
      <c r="F39" s="37">
        <v>15526961.140000001</v>
      </c>
      <c r="G39" s="38">
        <v>0.52793900000000005</v>
      </c>
    </row>
    <row r="40" spans="1:7" ht="15.75" x14ac:dyDescent="0.25">
      <c r="A40" s="100"/>
      <c r="B40" s="33" t="s">
        <v>117</v>
      </c>
      <c r="C40" s="34">
        <v>2947503.72</v>
      </c>
      <c r="D40" s="34">
        <v>2048743.02</v>
      </c>
      <c r="E40" s="35">
        <v>0.69507699999999994</v>
      </c>
      <c r="F40" s="34">
        <v>1762024.05</v>
      </c>
      <c r="G40" s="35">
        <v>0.59780199999999994</v>
      </c>
    </row>
    <row r="41" spans="1:7" ht="15.75" x14ac:dyDescent="0.25">
      <c r="A41" s="100"/>
      <c r="B41" s="33" t="s">
        <v>118</v>
      </c>
      <c r="C41" s="34">
        <v>3792736.41</v>
      </c>
      <c r="D41" s="34">
        <v>2517221.23</v>
      </c>
      <c r="E41" s="35">
        <v>0.66369500000000003</v>
      </c>
      <c r="F41" s="34">
        <v>2262994.13</v>
      </c>
      <c r="G41" s="35">
        <v>0.596665</v>
      </c>
    </row>
    <row r="42" spans="1:7" ht="15.75" x14ac:dyDescent="0.25">
      <c r="A42" s="100"/>
      <c r="B42" s="33" t="s">
        <v>115</v>
      </c>
      <c r="C42" s="34">
        <v>2653006.87</v>
      </c>
      <c r="D42" s="34">
        <v>1749978.57</v>
      </c>
      <c r="E42" s="35">
        <v>0.65962100000000001</v>
      </c>
      <c r="F42" s="34">
        <v>1574565.44</v>
      </c>
      <c r="G42" s="35">
        <v>0.59350199999999997</v>
      </c>
    </row>
    <row r="43" spans="1:7" ht="15.75" x14ac:dyDescent="0.25">
      <c r="A43" s="100"/>
      <c r="B43" s="33" t="s">
        <v>112</v>
      </c>
      <c r="C43" s="34">
        <v>3214175.15</v>
      </c>
      <c r="D43" s="34">
        <v>2216829.2400000002</v>
      </c>
      <c r="E43" s="35">
        <v>0.68970399999999998</v>
      </c>
      <c r="F43" s="34">
        <v>1771782.62</v>
      </c>
      <c r="G43" s="35">
        <v>0.55123999999999995</v>
      </c>
    </row>
    <row r="44" spans="1:7" ht="15.75" x14ac:dyDescent="0.25">
      <c r="A44" s="100"/>
      <c r="B44" s="33" t="s">
        <v>121</v>
      </c>
      <c r="C44" s="34">
        <v>1380791.39</v>
      </c>
      <c r="D44" s="34">
        <v>758699.54</v>
      </c>
      <c r="E44" s="35">
        <v>0.54946700000000004</v>
      </c>
      <c r="F44" s="34">
        <v>758699.54</v>
      </c>
      <c r="G44" s="35">
        <v>0.54946700000000004</v>
      </c>
    </row>
    <row r="45" spans="1:7" ht="15.75" x14ac:dyDescent="0.25">
      <c r="A45" s="100"/>
      <c r="B45" s="33" t="s">
        <v>120</v>
      </c>
      <c r="C45" s="34">
        <v>3363126.22</v>
      </c>
      <c r="D45" s="34">
        <v>2139438.87</v>
      </c>
      <c r="E45" s="35">
        <v>0.63614599999999999</v>
      </c>
      <c r="F45" s="34">
        <v>1761114.73</v>
      </c>
      <c r="G45" s="35">
        <v>0.52365399999999995</v>
      </c>
    </row>
    <row r="46" spans="1:7" ht="15.75" x14ac:dyDescent="0.25">
      <c r="A46" s="100"/>
      <c r="B46" s="33" t="s">
        <v>113</v>
      </c>
      <c r="C46" s="34">
        <v>3615703.13</v>
      </c>
      <c r="D46" s="34">
        <v>2302580.92</v>
      </c>
      <c r="E46" s="35">
        <v>0.63682799999999995</v>
      </c>
      <c r="F46" s="34">
        <v>1882397.7</v>
      </c>
      <c r="G46" s="35">
        <v>0.520617</v>
      </c>
    </row>
    <row r="47" spans="1:7" ht="15.75" x14ac:dyDescent="0.25">
      <c r="A47" s="100"/>
      <c r="B47" s="33" t="s">
        <v>116</v>
      </c>
      <c r="C47" s="34">
        <v>2708908.57</v>
      </c>
      <c r="D47" s="34">
        <v>1692048.21</v>
      </c>
      <c r="E47" s="35">
        <v>0.62462399999999996</v>
      </c>
      <c r="F47" s="34">
        <v>1301234.6499999999</v>
      </c>
      <c r="G47" s="35">
        <v>0.480354</v>
      </c>
    </row>
    <row r="48" spans="1:7" ht="15.75" x14ac:dyDescent="0.25">
      <c r="A48" s="100"/>
      <c r="B48" s="33" t="s">
        <v>119</v>
      </c>
      <c r="C48" s="34">
        <v>1370764.11</v>
      </c>
      <c r="D48" s="34">
        <v>705936.11</v>
      </c>
      <c r="E48" s="35">
        <v>0.51499499999999998</v>
      </c>
      <c r="F48" s="34">
        <v>649482.59</v>
      </c>
      <c r="G48" s="35">
        <v>0.47381099999999998</v>
      </c>
    </row>
    <row r="49" spans="1:7" ht="15.75" x14ac:dyDescent="0.25">
      <c r="A49" s="100"/>
      <c r="B49" s="33" t="s">
        <v>114</v>
      </c>
      <c r="C49" s="34">
        <v>3400312.44</v>
      </c>
      <c r="D49" s="34">
        <v>2083116.92</v>
      </c>
      <c r="E49" s="35">
        <v>0.61262499999999998</v>
      </c>
      <c r="F49" s="34">
        <v>1589792.03</v>
      </c>
      <c r="G49" s="35">
        <v>0.46754299999999999</v>
      </c>
    </row>
    <row r="50" spans="1:7" ht="15.75" x14ac:dyDescent="0.25">
      <c r="A50" s="100"/>
      <c r="B50" s="33" t="s">
        <v>163</v>
      </c>
      <c r="C50" s="34">
        <v>963476.46</v>
      </c>
      <c r="D50" s="34">
        <v>221521.05</v>
      </c>
      <c r="E50" s="35">
        <v>0.22991800000000001</v>
      </c>
      <c r="F50" s="34">
        <v>212873.66</v>
      </c>
      <c r="G50" s="35">
        <v>0.220943</v>
      </c>
    </row>
    <row r="51" spans="1:7" ht="15.75" x14ac:dyDescent="0.25">
      <c r="A51" s="99">
        <v>9</v>
      </c>
      <c r="B51" s="36" t="s">
        <v>122</v>
      </c>
      <c r="C51" s="37">
        <v>4779714.68</v>
      </c>
      <c r="D51" s="37">
        <v>2883220.84</v>
      </c>
      <c r="E51" s="38">
        <v>0.60321999999999998</v>
      </c>
      <c r="F51" s="37">
        <v>2515684.17</v>
      </c>
      <c r="G51" s="38">
        <v>0.52632500000000004</v>
      </c>
    </row>
    <row r="52" spans="1:7" ht="15.75" x14ac:dyDescent="0.25">
      <c r="A52" s="100"/>
      <c r="B52" s="33" t="s">
        <v>123</v>
      </c>
      <c r="C52" s="34">
        <v>4779714.68</v>
      </c>
      <c r="D52" s="34">
        <v>2883220.84</v>
      </c>
      <c r="E52" s="35">
        <v>0.60321999999999998</v>
      </c>
      <c r="F52" s="34">
        <v>2515684.17</v>
      </c>
      <c r="G52" s="35">
        <v>0.52632500000000004</v>
      </c>
    </row>
    <row r="53" spans="1:7" ht="15.75" x14ac:dyDescent="0.25">
      <c r="A53" s="99">
        <v>10</v>
      </c>
      <c r="B53" s="36" t="s">
        <v>62</v>
      </c>
      <c r="C53" s="37">
        <v>4394920.2300000004</v>
      </c>
      <c r="D53" s="37">
        <v>2387281.91</v>
      </c>
      <c r="E53" s="38">
        <v>0.54319099999999998</v>
      </c>
      <c r="F53" s="37">
        <v>2311530.2799999998</v>
      </c>
      <c r="G53" s="38">
        <v>0.52595499999999995</v>
      </c>
    </row>
    <row r="54" spans="1:7" ht="15.75" x14ac:dyDescent="0.25">
      <c r="A54" s="100"/>
      <c r="B54" s="33" t="s">
        <v>64</v>
      </c>
      <c r="C54" s="34">
        <v>3532636.19</v>
      </c>
      <c r="D54" s="34">
        <v>1938937.75</v>
      </c>
      <c r="E54" s="35">
        <v>0.54886400000000002</v>
      </c>
      <c r="F54" s="34">
        <v>1863186.12</v>
      </c>
      <c r="G54" s="35">
        <v>0.52742100000000003</v>
      </c>
    </row>
    <row r="55" spans="1:7" ht="15.75" x14ac:dyDescent="0.25">
      <c r="A55" s="100"/>
      <c r="B55" s="33" t="s">
        <v>63</v>
      </c>
      <c r="C55" s="34">
        <v>862284.04</v>
      </c>
      <c r="D55" s="34">
        <v>448344.16</v>
      </c>
      <c r="E55" s="35">
        <v>0.51995000000000002</v>
      </c>
      <c r="F55" s="34">
        <v>448344.16</v>
      </c>
      <c r="G55" s="35">
        <v>0.51995000000000002</v>
      </c>
    </row>
    <row r="56" spans="1:7" ht="15.75" x14ac:dyDescent="0.25">
      <c r="A56" s="99">
        <v>11</v>
      </c>
      <c r="B56" s="36" t="s">
        <v>65</v>
      </c>
      <c r="C56" s="37">
        <v>27544116.920000002</v>
      </c>
      <c r="D56" s="37">
        <v>16217967.369999999</v>
      </c>
      <c r="E56" s="38">
        <v>0.58879999999999999</v>
      </c>
      <c r="F56" s="37">
        <v>14416789.27</v>
      </c>
      <c r="G56" s="38">
        <v>0.52340699999999996</v>
      </c>
    </row>
    <row r="57" spans="1:7" ht="15.75" x14ac:dyDescent="0.25">
      <c r="A57" s="100"/>
      <c r="B57" s="33" t="s">
        <v>72</v>
      </c>
      <c r="C57" s="34">
        <v>2018689.72</v>
      </c>
      <c r="D57" s="34">
        <v>1185292.31</v>
      </c>
      <c r="E57" s="35">
        <v>0.58715899999999999</v>
      </c>
      <c r="F57" s="34">
        <v>1176370.3500000001</v>
      </c>
      <c r="G57" s="35">
        <v>0.58274000000000004</v>
      </c>
    </row>
    <row r="58" spans="1:7" ht="15.75" x14ac:dyDescent="0.25">
      <c r="A58" s="100"/>
      <c r="B58" s="33" t="s">
        <v>68</v>
      </c>
      <c r="C58" s="34">
        <v>4663869.2</v>
      </c>
      <c r="D58" s="34">
        <v>2665827.4500000002</v>
      </c>
      <c r="E58" s="35">
        <v>0.57159099999999996</v>
      </c>
      <c r="F58" s="34">
        <v>2606487.66</v>
      </c>
      <c r="G58" s="35">
        <v>0.55886800000000003</v>
      </c>
    </row>
    <row r="59" spans="1:7" ht="15.75" x14ac:dyDescent="0.25">
      <c r="A59" s="100"/>
      <c r="B59" s="33" t="s">
        <v>66</v>
      </c>
      <c r="C59" s="34">
        <v>10511124.779999999</v>
      </c>
      <c r="D59" s="34">
        <v>6436708.2000000002</v>
      </c>
      <c r="E59" s="35">
        <v>0.612371</v>
      </c>
      <c r="F59" s="34">
        <v>5787775.1600000001</v>
      </c>
      <c r="G59" s="35">
        <v>0.55063300000000004</v>
      </c>
    </row>
    <row r="60" spans="1:7" ht="15.75" x14ac:dyDescent="0.25">
      <c r="A60" s="100"/>
      <c r="B60" s="33" t="s">
        <v>71</v>
      </c>
      <c r="C60" s="34">
        <v>667748.68000000005</v>
      </c>
      <c r="D60" s="34">
        <v>357075.22</v>
      </c>
      <c r="E60" s="35">
        <v>0.53474500000000003</v>
      </c>
      <c r="F60" s="34">
        <v>357075.22</v>
      </c>
      <c r="G60" s="35">
        <v>0.53474500000000003</v>
      </c>
    </row>
    <row r="61" spans="1:7" ht="15.75" x14ac:dyDescent="0.25">
      <c r="A61" s="100"/>
      <c r="B61" s="33" t="s">
        <v>69</v>
      </c>
      <c r="C61" s="34">
        <v>5808721.0899999999</v>
      </c>
      <c r="D61" s="34">
        <v>3779097.47</v>
      </c>
      <c r="E61" s="35">
        <v>0.65059</v>
      </c>
      <c r="F61" s="34">
        <v>2796775.48</v>
      </c>
      <c r="G61" s="35">
        <v>0.48147899999999999</v>
      </c>
    </row>
    <row r="62" spans="1:7" ht="15.75" x14ac:dyDescent="0.25">
      <c r="A62" s="100"/>
      <c r="B62" s="33" t="s">
        <v>70</v>
      </c>
      <c r="C62" s="34">
        <v>3873963.45</v>
      </c>
      <c r="D62" s="34">
        <v>1793966.72</v>
      </c>
      <c r="E62" s="35">
        <v>0.46308300000000002</v>
      </c>
      <c r="F62" s="34">
        <v>1692305.4</v>
      </c>
      <c r="G62" s="35">
        <v>0.43684099999999998</v>
      </c>
    </row>
    <row r="63" spans="1:7" ht="15.75" x14ac:dyDescent="0.25">
      <c r="A63" s="99">
        <v>12</v>
      </c>
      <c r="B63" s="36" t="s">
        <v>73</v>
      </c>
      <c r="C63" s="37">
        <v>80773552.290000007</v>
      </c>
      <c r="D63" s="37">
        <v>46170278.090000004</v>
      </c>
      <c r="E63" s="38">
        <v>0.57160100000000003</v>
      </c>
      <c r="F63" s="37">
        <v>41909204.090000004</v>
      </c>
      <c r="G63" s="38">
        <v>0.51884799999999998</v>
      </c>
    </row>
    <row r="64" spans="1:7" ht="15.75" x14ac:dyDescent="0.25">
      <c r="A64" s="100"/>
      <c r="B64" s="33" t="s">
        <v>77</v>
      </c>
      <c r="C64" s="34">
        <v>3597501.9</v>
      </c>
      <c r="D64" s="34">
        <v>2138961.88</v>
      </c>
      <c r="E64" s="35">
        <v>0.59456900000000001</v>
      </c>
      <c r="F64" s="34">
        <v>2069954.86</v>
      </c>
      <c r="G64" s="35">
        <v>0.57538699999999998</v>
      </c>
    </row>
    <row r="65" spans="1:7" ht="15.75" x14ac:dyDescent="0.25">
      <c r="A65" s="100"/>
      <c r="B65" s="33" t="s">
        <v>74</v>
      </c>
      <c r="C65" s="34">
        <v>3128381.74</v>
      </c>
      <c r="D65" s="34">
        <v>1699846.74</v>
      </c>
      <c r="E65" s="35">
        <v>0.54336300000000004</v>
      </c>
      <c r="F65" s="34">
        <v>1699846.74</v>
      </c>
      <c r="G65" s="35">
        <v>0.54336300000000004</v>
      </c>
    </row>
    <row r="66" spans="1:7" ht="15.75" x14ac:dyDescent="0.25">
      <c r="A66" s="100"/>
      <c r="B66" s="33" t="s">
        <v>75</v>
      </c>
      <c r="C66" s="34">
        <v>23974221.390000001</v>
      </c>
      <c r="D66" s="34">
        <v>12806597.859999999</v>
      </c>
      <c r="E66" s="35">
        <v>0.53418200000000005</v>
      </c>
      <c r="F66" s="34">
        <v>12431043.109999999</v>
      </c>
      <c r="G66" s="35">
        <v>0.51851700000000001</v>
      </c>
    </row>
    <row r="67" spans="1:7" ht="15.75" x14ac:dyDescent="0.25">
      <c r="A67" s="100"/>
      <c r="B67" s="33" t="s">
        <v>76</v>
      </c>
      <c r="C67" s="34">
        <v>50073447.259999998</v>
      </c>
      <c r="D67" s="34">
        <v>29524871.609999999</v>
      </c>
      <c r="E67" s="35">
        <v>0.58963100000000002</v>
      </c>
      <c r="F67" s="34">
        <v>25708359.379999999</v>
      </c>
      <c r="G67" s="35">
        <v>0.51341300000000001</v>
      </c>
    </row>
    <row r="68" spans="1:7" ht="15.75" x14ac:dyDescent="0.25">
      <c r="A68" s="99">
        <v>13</v>
      </c>
      <c r="B68" s="36" t="s">
        <v>84</v>
      </c>
      <c r="C68" s="37">
        <v>36366746.829999998</v>
      </c>
      <c r="D68" s="37">
        <v>19715513</v>
      </c>
      <c r="E68" s="38">
        <v>0.54213</v>
      </c>
      <c r="F68" s="37">
        <v>18637329.469999999</v>
      </c>
      <c r="G68" s="38">
        <v>0.51248300000000002</v>
      </c>
    </row>
    <row r="69" spans="1:7" ht="15.75" x14ac:dyDescent="0.25">
      <c r="A69" s="100"/>
      <c r="B69" s="33" t="s">
        <v>85</v>
      </c>
      <c r="C69" s="34">
        <v>2299353.21</v>
      </c>
      <c r="D69" s="34">
        <v>1481801.21</v>
      </c>
      <c r="E69" s="35">
        <v>0.64444299999999999</v>
      </c>
      <c r="F69" s="34">
        <v>1373123.65</v>
      </c>
      <c r="G69" s="35">
        <v>0.59717799999999999</v>
      </c>
    </row>
    <row r="70" spans="1:7" ht="15.75" x14ac:dyDescent="0.25">
      <c r="A70" s="100"/>
      <c r="B70" s="33" t="s">
        <v>89</v>
      </c>
      <c r="C70" s="34">
        <v>1674310.44</v>
      </c>
      <c r="D70" s="34">
        <v>1040400.15</v>
      </c>
      <c r="E70" s="35">
        <v>0.62139</v>
      </c>
      <c r="F70" s="34">
        <v>967495.59</v>
      </c>
      <c r="G70" s="35">
        <v>0.577847</v>
      </c>
    </row>
    <row r="71" spans="1:7" ht="15.75" x14ac:dyDescent="0.25">
      <c r="A71" s="100"/>
      <c r="B71" s="33" t="s">
        <v>86</v>
      </c>
      <c r="C71" s="34">
        <v>1638485.83</v>
      </c>
      <c r="D71" s="34">
        <v>988262.04</v>
      </c>
      <c r="E71" s="35">
        <v>0.60315600000000003</v>
      </c>
      <c r="F71" s="34">
        <v>902099.61</v>
      </c>
      <c r="G71" s="35">
        <v>0.55056899999999998</v>
      </c>
    </row>
    <row r="72" spans="1:7" ht="15.75" x14ac:dyDescent="0.25">
      <c r="A72" s="100"/>
      <c r="B72" s="33" t="s">
        <v>92</v>
      </c>
      <c r="C72" s="34">
        <v>14587521.41</v>
      </c>
      <c r="D72" s="34">
        <v>7710062.75</v>
      </c>
      <c r="E72" s="35">
        <v>0.52853799999999995</v>
      </c>
      <c r="F72" s="34">
        <v>7700962.75</v>
      </c>
      <c r="G72" s="35">
        <v>0.52791399999999999</v>
      </c>
    </row>
    <row r="73" spans="1:7" ht="15.75" x14ac:dyDescent="0.25">
      <c r="A73" s="100"/>
      <c r="B73" s="33" t="s">
        <v>87</v>
      </c>
      <c r="C73" s="34">
        <v>2487056.7000000002</v>
      </c>
      <c r="D73" s="34">
        <v>1414763.12</v>
      </c>
      <c r="E73" s="35">
        <v>0.56884999999999997</v>
      </c>
      <c r="F73" s="34">
        <v>1305237.71</v>
      </c>
      <c r="G73" s="35">
        <v>0.52481199999999995</v>
      </c>
    </row>
    <row r="74" spans="1:7" ht="15.75" x14ac:dyDescent="0.25">
      <c r="A74" s="100"/>
      <c r="B74" s="33" t="s">
        <v>88</v>
      </c>
      <c r="C74" s="34">
        <v>1478185.28</v>
      </c>
      <c r="D74" s="34">
        <v>870970.02</v>
      </c>
      <c r="E74" s="35">
        <v>0.58921599999999996</v>
      </c>
      <c r="F74" s="34">
        <v>753656.1</v>
      </c>
      <c r="G74" s="35">
        <v>0.50985199999999997</v>
      </c>
    </row>
    <row r="75" spans="1:7" ht="15.75" x14ac:dyDescent="0.25">
      <c r="A75" s="100"/>
      <c r="B75" s="33" t="s">
        <v>90</v>
      </c>
      <c r="C75" s="34">
        <v>3831314.74</v>
      </c>
      <c r="D75" s="34">
        <v>2022702.83</v>
      </c>
      <c r="E75" s="35">
        <v>0.52793999999999996</v>
      </c>
      <c r="F75" s="34">
        <v>1899713.29</v>
      </c>
      <c r="G75" s="35">
        <v>0.495838</v>
      </c>
    </row>
    <row r="76" spans="1:7" ht="15.75" x14ac:dyDescent="0.25">
      <c r="A76" s="100"/>
      <c r="B76" s="33" t="s">
        <v>91</v>
      </c>
      <c r="C76" s="34">
        <v>3462256.32</v>
      </c>
      <c r="D76" s="34">
        <v>1782059.31</v>
      </c>
      <c r="E76" s="35">
        <v>0.51471</v>
      </c>
      <c r="F76" s="34">
        <v>1646375.23</v>
      </c>
      <c r="G76" s="35">
        <v>0.47552100000000003</v>
      </c>
    </row>
    <row r="77" spans="1:7" ht="15.75" x14ac:dyDescent="0.25">
      <c r="A77" s="100"/>
      <c r="B77" s="33" t="s">
        <v>93</v>
      </c>
      <c r="C77" s="34">
        <v>2261988.65</v>
      </c>
      <c r="D77" s="34">
        <v>1174948.54</v>
      </c>
      <c r="E77" s="35">
        <v>0.519432</v>
      </c>
      <c r="F77" s="34">
        <v>1042549.52</v>
      </c>
      <c r="G77" s="35">
        <v>0.46089999999999998</v>
      </c>
    </row>
    <row r="78" spans="1:7" ht="15.75" x14ac:dyDescent="0.25">
      <c r="A78" s="100"/>
      <c r="B78" s="33" t="s">
        <v>94</v>
      </c>
      <c r="C78" s="34">
        <v>2646274.25</v>
      </c>
      <c r="D78" s="34">
        <v>1229543.03</v>
      </c>
      <c r="E78" s="35">
        <v>0.46463199999999999</v>
      </c>
      <c r="F78" s="34">
        <v>1046116.02</v>
      </c>
      <c r="G78" s="35">
        <v>0.39531699999999997</v>
      </c>
    </row>
    <row r="79" spans="1:7" ht="15.75" x14ac:dyDescent="0.25">
      <c r="A79" s="99">
        <v>14</v>
      </c>
      <c r="B79" s="36" t="s">
        <v>100</v>
      </c>
      <c r="C79" s="37">
        <v>165798157.47999999</v>
      </c>
      <c r="D79" s="37">
        <v>91854102.950000003</v>
      </c>
      <c r="E79" s="38">
        <v>0.55401199999999995</v>
      </c>
      <c r="F79" s="37">
        <v>83368894.400000006</v>
      </c>
      <c r="G79" s="38">
        <v>0.502834</v>
      </c>
    </row>
    <row r="80" spans="1:7" ht="15.75" x14ac:dyDescent="0.25">
      <c r="A80" s="100"/>
      <c r="B80" s="33" t="s">
        <v>103</v>
      </c>
      <c r="C80" s="34">
        <v>1842462.32</v>
      </c>
      <c r="D80" s="34">
        <v>1101418.8999999999</v>
      </c>
      <c r="E80" s="35">
        <v>0.59779700000000002</v>
      </c>
      <c r="F80" s="34">
        <v>1095909.49</v>
      </c>
      <c r="G80" s="35">
        <v>0.59480699999999997</v>
      </c>
    </row>
    <row r="81" spans="1:7" ht="15.75" x14ac:dyDescent="0.25">
      <c r="A81" s="100"/>
      <c r="B81" s="33" t="s">
        <v>101</v>
      </c>
      <c r="C81" s="34">
        <v>33327869</v>
      </c>
      <c r="D81" s="34">
        <v>19996384.57</v>
      </c>
      <c r="E81" s="35">
        <v>0.59999000000000002</v>
      </c>
      <c r="F81" s="34">
        <v>18684305.57</v>
      </c>
      <c r="G81" s="35">
        <v>0.56062100000000004</v>
      </c>
    </row>
    <row r="82" spans="1:7" ht="15.75" x14ac:dyDescent="0.25">
      <c r="A82" s="100"/>
      <c r="B82" s="33" t="s">
        <v>104</v>
      </c>
      <c r="C82" s="34">
        <v>62098210.859999999</v>
      </c>
      <c r="D82" s="34">
        <v>33999291.530000001</v>
      </c>
      <c r="E82" s="35">
        <v>0.54750799999999999</v>
      </c>
      <c r="F82" s="34">
        <v>32057436.530000001</v>
      </c>
      <c r="G82" s="35">
        <v>0.51623799999999997</v>
      </c>
    </row>
    <row r="83" spans="1:7" ht="15.75" x14ac:dyDescent="0.25">
      <c r="A83" s="100"/>
      <c r="B83" s="33" t="s">
        <v>102</v>
      </c>
      <c r="C83" s="34">
        <v>50593082.649999999</v>
      </c>
      <c r="D83" s="34">
        <v>28341188.329999998</v>
      </c>
      <c r="E83" s="35">
        <v>0.56017899999999998</v>
      </c>
      <c r="F83" s="34">
        <v>25446742.690000001</v>
      </c>
      <c r="G83" s="35">
        <v>0.502969</v>
      </c>
    </row>
    <row r="84" spans="1:7" ht="15.75" x14ac:dyDescent="0.25">
      <c r="A84" s="100"/>
      <c r="B84" s="33" t="s">
        <v>105</v>
      </c>
      <c r="C84" s="34">
        <v>17936532.649999999</v>
      </c>
      <c r="D84" s="34">
        <v>8415819.6199999992</v>
      </c>
      <c r="E84" s="35">
        <v>0.46920000000000001</v>
      </c>
      <c r="F84" s="34">
        <v>6084500.1200000001</v>
      </c>
      <c r="G84" s="35">
        <v>0.33922400000000003</v>
      </c>
    </row>
    <row r="85" spans="1:7" ht="15.75" x14ac:dyDescent="0.25">
      <c r="A85" s="99">
        <v>15</v>
      </c>
      <c r="B85" s="36" t="s">
        <v>124</v>
      </c>
      <c r="C85" s="37">
        <v>5283005.0599999996</v>
      </c>
      <c r="D85" s="37">
        <v>3454141.95</v>
      </c>
      <c r="E85" s="38">
        <v>0.65382099999999999</v>
      </c>
      <c r="F85" s="37">
        <v>1097846.8500000001</v>
      </c>
      <c r="G85" s="38">
        <v>0.20780699999999999</v>
      </c>
    </row>
    <row r="86" spans="1:7" ht="15.75" x14ac:dyDescent="0.25">
      <c r="A86" s="100"/>
      <c r="B86" s="33" t="s">
        <v>125</v>
      </c>
      <c r="C86" s="34">
        <v>5283005.0599999996</v>
      </c>
      <c r="D86" s="34">
        <v>3454141.95</v>
      </c>
      <c r="E86" s="35">
        <v>0.65382099999999999</v>
      </c>
      <c r="F86" s="34">
        <v>1097846.8500000001</v>
      </c>
      <c r="G86" s="35">
        <v>0.20780699999999999</v>
      </c>
    </row>
    <row r="87" spans="1:7" x14ac:dyDescent="0.25">
      <c r="A87" s="101" t="s">
        <v>126</v>
      </c>
      <c r="B87" s="102"/>
      <c r="C87" s="39">
        <v>787918970.84000003</v>
      </c>
      <c r="D87" s="39">
        <v>500571846.13</v>
      </c>
      <c r="E87" s="40">
        <v>0.63530900000000001</v>
      </c>
      <c r="F87" s="39">
        <v>431146493.79000002</v>
      </c>
      <c r="G87" s="40">
        <v>0.54719600000000002</v>
      </c>
    </row>
    <row r="88" spans="1:7" ht="6.95" customHeight="1" x14ac:dyDescent="0.25"/>
    <row r="89" spans="1:7" ht="6.95" customHeight="1" x14ac:dyDescent="0.25"/>
    <row r="90" spans="1:7" x14ac:dyDescent="0.25"/>
    <row r="91" spans="1:7" ht="15.75" x14ac:dyDescent="0.25">
      <c r="A91" s="41"/>
      <c r="B91" s="41"/>
      <c r="C91" s="41"/>
      <c r="D91" s="41"/>
      <c r="E91" s="41"/>
      <c r="F91" s="41"/>
      <c r="G91" s="41"/>
    </row>
    <row r="92" spans="1:7" x14ac:dyDescent="0.25">
      <c r="A92" s="103"/>
      <c r="B92" s="97"/>
      <c r="C92" s="97"/>
      <c r="D92" s="97"/>
      <c r="E92" s="97"/>
      <c r="F92" s="97"/>
      <c r="G92" s="97"/>
    </row>
    <row r="93" spans="1:7" ht="15.75" x14ac:dyDescent="0.25">
      <c r="A93" s="98" t="s">
        <v>127</v>
      </c>
      <c r="B93" s="104"/>
      <c r="C93" s="104"/>
      <c r="D93" s="104"/>
      <c r="E93" s="104"/>
      <c r="F93" s="104"/>
      <c r="G93" s="104"/>
    </row>
    <row r="94" spans="1:7" ht="15.75" x14ac:dyDescent="0.25">
      <c r="A94" s="98" t="s">
        <v>136</v>
      </c>
      <c r="B94" s="104"/>
      <c r="C94" s="104"/>
      <c r="D94" s="104"/>
      <c r="E94" s="104"/>
      <c r="F94" s="104"/>
      <c r="G94" s="104"/>
    </row>
    <row r="95" spans="1:7" ht="38.25" x14ac:dyDescent="0.25">
      <c r="A95" s="32" t="s">
        <v>128</v>
      </c>
      <c r="B95" s="32" t="s">
        <v>129</v>
      </c>
      <c r="C95" s="31" t="s">
        <v>18</v>
      </c>
      <c r="D95" s="31" t="s">
        <v>19</v>
      </c>
      <c r="E95" s="31" t="s">
        <v>41</v>
      </c>
      <c r="F95" s="31" t="s">
        <v>21</v>
      </c>
      <c r="G95" s="31" t="s">
        <v>42</v>
      </c>
    </row>
    <row r="96" spans="1:7" ht="15.75" x14ac:dyDescent="0.25">
      <c r="A96" s="42">
        <v>1</v>
      </c>
      <c r="B96" s="33" t="s">
        <v>43</v>
      </c>
      <c r="C96" s="34">
        <v>140163395.91999999</v>
      </c>
      <c r="D96" s="34">
        <v>98185318.670000002</v>
      </c>
      <c r="E96" s="35">
        <v>0.70050599999999996</v>
      </c>
      <c r="F96" s="34">
        <v>86401453.5</v>
      </c>
      <c r="G96" s="35">
        <v>0.61643400000000004</v>
      </c>
    </row>
    <row r="97" spans="1:7" ht="15.75" x14ac:dyDescent="0.25">
      <c r="A97" s="42">
        <v>2</v>
      </c>
      <c r="B97" s="33" t="s">
        <v>96</v>
      </c>
      <c r="C97" s="34">
        <v>4414786.5</v>
      </c>
      <c r="D97" s="34">
        <v>2633538.29</v>
      </c>
      <c r="E97" s="35">
        <v>0.59652700000000003</v>
      </c>
      <c r="F97" s="34">
        <v>2633538.29</v>
      </c>
      <c r="G97" s="35">
        <v>0.59652700000000003</v>
      </c>
    </row>
    <row r="98" spans="1:7" ht="15.75" x14ac:dyDescent="0.25">
      <c r="A98" s="42">
        <v>3</v>
      </c>
      <c r="B98" s="33" t="s">
        <v>45</v>
      </c>
      <c r="C98" s="34">
        <v>206788494.83000001</v>
      </c>
      <c r="D98" s="34">
        <v>150156021.06999999</v>
      </c>
      <c r="E98" s="35">
        <v>0.72613300000000003</v>
      </c>
      <c r="F98" s="34">
        <v>117205314.31999999</v>
      </c>
      <c r="G98" s="35">
        <v>0.56678799999999996</v>
      </c>
    </row>
    <row r="99" spans="1:7" ht="15.75" x14ac:dyDescent="0.25">
      <c r="A99" s="42">
        <v>4</v>
      </c>
      <c r="B99" s="33" t="s">
        <v>51</v>
      </c>
      <c r="C99" s="34">
        <v>1724753.42</v>
      </c>
      <c r="D99" s="34">
        <v>967920.24</v>
      </c>
      <c r="E99" s="35">
        <v>0.56119300000000005</v>
      </c>
      <c r="F99" s="34">
        <v>967920.24</v>
      </c>
      <c r="G99" s="35">
        <v>0.56119300000000005</v>
      </c>
    </row>
    <row r="100" spans="1:7" ht="15.75" x14ac:dyDescent="0.25">
      <c r="A100" s="42">
        <v>5</v>
      </c>
      <c r="B100" s="33" t="s">
        <v>106</v>
      </c>
      <c r="C100" s="34">
        <v>15961172.67</v>
      </c>
      <c r="D100" s="34">
        <v>9633465.4100000001</v>
      </c>
      <c r="E100" s="35">
        <v>0.60355599999999998</v>
      </c>
      <c r="F100" s="34">
        <v>8912781.9000000004</v>
      </c>
      <c r="G100" s="35">
        <v>0.55840400000000001</v>
      </c>
    </row>
    <row r="101" spans="1:7" ht="15.75" x14ac:dyDescent="0.25">
      <c r="A101" s="42">
        <v>6</v>
      </c>
      <c r="B101" s="33" t="s">
        <v>78</v>
      </c>
      <c r="C101" s="34">
        <v>28007209.039999999</v>
      </c>
      <c r="D101" s="34">
        <v>16072852.109999999</v>
      </c>
      <c r="E101" s="35">
        <v>0.57388300000000003</v>
      </c>
      <c r="F101" s="34">
        <v>15471484.949999999</v>
      </c>
      <c r="G101" s="35">
        <v>0.55241099999999999</v>
      </c>
    </row>
    <row r="102" spans="1:7" ht="15.75" x14ac:dyDescent="0.25">
      <c r="A102" s="42">
        <v>7</v>
      </c>
      <c r="B102" s="33" t="s">
        <v>54</v>
      </c>
      <c r="C102" s="34">
        <v>36508440.5</v>
      </c>
      <c r="D102" s="34">
        <v>21804110.550000001</v>
      </c>
      <c r="E102" s="35">
        <v>0.59723499999999996</v>
      </c>
      <c r="F102" s="34">
        <v>19769760.920000002</v>
      </c>
      <c r="G102" s="35">
        <v>0.54151199999999999</v>
      </c>
    </row>
    <row r="103" spans="1:7" ht="15.75" x14ac:dyDescent="0.25">
      <c r="A103" s="42">
        <v>8</v>
      </c>
      <c r="B103" s="33" t="s">
        <v>111</v>
      </c>
      <c r="C103" s="34">
        <v>29410504.469999999</v>
      </c>
      <c r="D103" s="34">
        <v>18436113.68</v>
      </c>
      <c r="E103" s="35">
        <v>0.62685500000000005</v>
      </c>
      <c r="F103" s="34">
        <v>15526961.140000001</v>
      </c>
      <c r="G103" s="35">
        <v>0.52793900000000005</v>
      </c>
    </row>
    <row r="104" spans="1:7" ht="15.75" x14ac:dyDescent="0.25">
      <c r="A104" s="42">
        <v>9</v>
      </c>
      <c r="B104" s="33" t="s">
        <v>122</v>
      </c>
      <c r="C104" s="34">
        <v>4779714.68</v>
      </c>
      <c r="D104" s="34">
        <v>2883220.84</v>
      </c>
      <c r="E104" s="35">
        <v>0.60321999999999998</v>
      </c>
      <c r="F104" s="34">
        <v>2515684.17</v>
      </c>
      <c r="G104" s="35">
        <v>0.52632500000000004</v>
      </c>
    </row>
    <row r="105" spans="1:7" ht="15.75" x14ac:dyDescent="0.25">
      <c r="A105" s="42">
        <v>10</v>
      </c>
      <c r="B105" s="33" t="s">
        <v>62</v>
      </c>
      <c r="C105" s="34">
        <v>4394920.2300000004</v>
      </c>
      <c r="D105" s="34">
        <v>2387281.91</v>
      </c>
      <c r="E105" s="35">
        <v>0.54319099999999998</v>
      </c>
      <c r="F105" s="34">
        <v>2311530.2799999998</v>
      </c>
      <c r="G105" s="35">
        <v>0.52595499999999995</v>
      </c>
    </row>
    <row r="106" spans="1:7" ht="15.75" x14ac:dyDescent="0.25">
      <c r="A106" s="42">
        <v>11</v>
      </c>
      <c r="B106" s="33" t="s">
        <v>65</v>
      </c>
      <c r="C106" s="34">
        <v>27544116.920000002</v>
      </c>
      <c r="D106" s="34">
        <v>16217967.369999999</v>
      </c>
      <c r="E106" s="35">
        <v>0.58879999999999999</v>
      </c>
      <c r="F106" s="34">
        <v>14416789.27</v>
      </c>
      <c r="G106" s="35">
        <v>0.52340699999999996</v>
      </c>
    </row>
    <row r="107" spans="1:7" ht="15.75" x14ac:dyDescent="0.25">
      <c r="A107" s="42">
        <v>12</v>
      </c>
      <c r="B107" s="33" t="s">
        <v>73</v>
      </c>
      <c r="C107" s="34">
        <v>80773552.290000007</v>
      </c>
      <c r="D107" s="34">
        <v>46170278.090000004</v>
      </c>
      <c r="E107" s="35">
        <v>0.57160100000000003</v>
      </c>
      <c r="F107" s="34">
        <v>41909204.090000004</v>
      </c>
      <c r="G107" s="35">
        <v>0.51884799999999998</v>
      </c>
    </row>
    <row r="108" spans="1:7" ht="15.75" x14ac:dyDescent="0.25">
      <c r="A108" s="42">
        <v>13</v>
      </c>
      <c r="B108" s="33" t="s">
        <v>84</v>
      </c>
      <c r="C108" s="34">
        <v>36366746.829999998</v>
      </c>
      <c r="D108" s="34">
        <v>19715513</v>
      </c>
      <c r="E108" s="35">
        <v>0.54213</v>
      </c>
      <c r="F108" s="34">
        <v>18637329.469999999</v>
      </c>
      <c r="G108" s="35">
        <v>0.51248300000000002</v>
      </c>
    </row>
    <row r="109" spans="1:7" ht="15.75" x14ac:dyDescent="0.25">
      <c r="A109" s="42">
        <v>14</v>
      </c>
      <c r="B109" s="33" t="s">
        <v>100</v>
      </c>
      <c r="C109" s="34">
        <v>165798157.47999999</v>
      </c>
      <c r="D109" s="34">
        <v>91854102.950000003</v>
      </c>
      <c r="E109" s="35">
        <v>0.55401199999999995</v>
      </c>
      <c r="F109" s="34">
        <v>83368894.400000006</v>
      </c>
      <c r="G109" s="35">
        <v>0.502834</v>
      </c>
    </row>
    <row r="110" spans="1:7" ht="15.75" x14ac:dyDescent="0.25">
      <c r="A110" s="42">
        <v>15</v>
      </c>
      <c r="B110" s="33" t="s">
        <v>124</v>
      </c>
      <c r="C110" s="34">
        <v>5283005.0599999996</v>
      </c>
      <c r="D110" s="34">
        <v>3454141.95</v>
      </c>
      <c r="E110" s="35">
        <v>0.65382099999999999</v>
      </c>
      <c r="F110" s="34">
        <v>1097846.8500000001</v>
      </c>
      <c r="G110" s="35">
        <v>0.20780699999999999</v>
      </c>
    </row>
    <row r="111" spans="1:7" x14ac:dyDescent="0.25">
      <c r="A111" s="101" t="s">
        <v>126</v>
      </c>
      <c r="B111" s="102"/>
      <c r="C111" s="39">
        <v>787918970.84000003</v>
      </c>
      <c r="D111" s="39">
        <v>500571846.13</v>
      </c>
      <c r="E111" s="40">
        <v>0.63530900000000001</v>
      </c>
      <c r="F111" s="39">
        <v>431146493.79000002</v>
      </c>
      <c r="G111" s="40">
        <v>0.54719600000000002</v>
      </c>
    </row>
    <row r="112" spans="1:7" ht="6.95" customHeight="1" x14ac:dyDescent="0.25"/>
    <row r="113" spans="1:7" ht="6.95" customHeight="1" x14ac:dyDescent="0.25"/>
    <row r="114" spans="1:7" x14ac:dyDescent="0.25"/>
    <row r="115" spans="1:7" ht="15.75" x14ac:dyDescent="0.25">
      <c r="A115" s="41"/>
      <c r="B115" s="41"/>
      <c r="C115" s="41"/>
      <c r="D115" s="41"/>
      <c r="E115" s="41"/>
      <c r="F115" s="41"/>
      <c r="G115" s="41"/>
    </row>
    <row r="116" spans="1:7" x14ac:dyDescent="0.25"/>
    <row r="117" spans="1:7" ht="15.75" x14ac:dyDescent="0.25">
      <c r="A117" s="98" t="s">
        <v>37</v>
      </c>
      <c r="B117" s="104"/>
      <c r="C117" s="104"/>
      <c r="D117" s="104"/>
      <c r="E117" s="104"/>
      <c r="F117" s="104"/>
      <c r="G117" s="104"/>
    </row>
    <row r="118" spans="1:7" ht="15.75" x14ac:dyDescent="0.25">
      <c r="A118" s="98" t="s">
        <v>136</v>
      </c>
      <c r="B118" s="104"/>
      <c r="C118" s="104"/>
      <c r="D118" s="104"/>
      <c r="E118" s="104"/>
      <c r="F118" s="104"/>
      <c r="G118" s="104"/>
    </row>
    <row r="119" spans="1:7" ht="38.25" x14ac:dyDescent="0.25">
      <c r="A119" s="32" t="s">
        <v>128</v>
      </c>
      <c r="B119" s="32" t="s">
        <v>130</v>
      </c>
      <c r="C119" s="31" t="s">
        <v>18</v>
      </c>
      <c r="D119" s="31" t="s">
        <v>19</v>
      </c>
      <c r="E119" s="31" t="s">
        <v>41</v>
      </c>
      <c r="F119" s="31" t="s">
        <v>21</v>
      </c>
      <c r="G119" s="31" t="s">
        <v>42</v>
      </c>
    </row>
    <row r="120" spans="1:7" ht="15.75" x14ac:dyDescent="0.25">
      <c r="A120" s="42">
        <v>1</v>
      </c>
      <c r="B120" s="33" t="s">
        <v>43</v>
      </c>
      <c r="C120" s="34">
        <v>134857055.56</v>
      </c>
      <c r="D120" s="34">
        <v>94716926.379999995</v>
      </c>
      <c r="E120" s="35">
        <v>0.70235099999999995</v>
      </c>
      <c r="F120" s="34">
        <v>83205363.680000007</v>
      </c>
      <c r="G120" s="35">
        <v>0.61698900000000001</v>
      </c>
    </row>
    <row r="121" spans="1:7" ht="15.75" x14ac:dyDescent="0.25">
      <c r="A121" s="42">
        <v>2</v>
      </c>
      <c r="B121" s="33" t="s">
        <v>107</v>
      </c>
      <c r="C121" s="34">
        <v>928130.57</v>
      </c>
      <c r="D121" s="34">
        <v>566167.17000000004</v>
      </c>
      <c r="E121" s="35">
        <v>0.61000799999999999</v>
      </c>
      <c r="F121" s="34">
        <v>566167.17000000004</v>
      </c>
      <c r="G121" s="35">
        <v>0.61000799999999999</v>
      </c>
    </row>
    <row r="122" spans="1:7" ht="15.75" x14ac:dyDescent="0.25">
      <c r="A122" s="42">
        <v>3</v>
      </c>
      <c r="B122" s="33" t="s">
        <v>44</v>
      </c>
      <c r="C122" s="34">
        <v>5306340.3600000003</v>
      </c>
      <c r="D122" s="34">
        <v>3468392.29</v>
      </c>
      <c r="E122" s="35">
        <v>0.65363199999999999</v>
      </c>
      <c r="F122" s="34">
        <v>3196089.82</v>
      </c>
      <c r="G122" s="35">
        <v>0.60231500000000004</v>
      </c>
    </row>
    <row r="123" spans="1:7" ht="15.75" x14ac:dyDescent="0.25">
      <c r="A123" s="42">
        <v>4</v>
      </c>
      <c r="B123" s="33" t="s">
        <v>108</v>
      </c>
      <c r="C123" s="34">
        <v>6655469.0300000003</v>
      </c>
      <c r="D123" s="34">
        <v>4015520.14</v>
      </c>
      <c r="E123" s="35">
        <v>0.60334100000000002</v>
      </c>
      <c r="F123" s="34">
        <v>3986253.45</v>
      </c>
      <c r="G123" s="35">
        <v>0.59894400000000003</v>
      </c>
    </row>
    <row r="124" spans="1:7" ht="15.75" x14ac:dyDescent="0.25">
      <c r="A124" s="42">
        <v>5</v>
      </c>
      <c r="B124" s="33" t="s">
        <v>117</v>
      </c>
      <c r="C124" s="34">
        <v>2947503.72</v>
      </c>
      <c r="D124" s="34">
        <v>2048743.02</v>
      </c>
      <c r="E124" s="35">
        <v>0.69507699999999994</v>
      </c>
      <c r="F124" s="34">
        <v>1762024.05</v>
      </c>
      <c r="G124" s="35">
        <v>0.59780199999999994</v>
      </c>
    </row>
    <row r="125" spans="1:7" ht="15.75" x14ac:dyDescent="0.25">
      <c r="A125" s="42">
        <v>6</v>
      </c>
      <c r="B125" s="33" t="s">
        <v>85</v>
      </c>
      <c r="C125" s="34">
        <v>2299353.21</v>
      </c>
      <c r="D125" s="34">
        <v>1481801.21</v>
      </c>
      <c r="E125" s="35">
        <v>0.64444299999999999</v>
      </c>
      <c r="F125" s="34">
        <v>1373123.65</v>
      </c>
      <c r="G125" s="35">
        <v>0.59717799999999999</v>
      </c>
    </row>
    <row r="126" spans="1:7" ht="15.75" x14ac:dyDescent="0.25">
      <c r="A126" s="42">
        <v>7</v>
      </c>
      <c r="B126" s="33" t="s">
        <v>118</v>
      </c>
      <c r="C126" s="34">
        <v>3792736.41</v>
      </c>
      <c r="D126" s="34">
        <v>2517221.23</v>
      </c>
      <c r="E126" s="35">
        <v>0.66369500000000003</v>
      </c>
      <c r="F126" s="34">
        <v>2262994.13</v>
      </c>
      <c r="G126" s="35">
        <v>0.596665</v>
      </c>
    </row>
    <row r="127" spans="1:7" ht="15.75" x14ac:dyDescent="0.25">
      <c r="A127" s="42">
        <v>8</v>
      </c>
      <c r="B127" s="33" t="s">
        <v>99</v>
      </c>
      <c r="C127" s="34">
        <v>4414786.5</v>
      </c>
      <c r="D127" s="34">
        <v>2633538.29</v>
      </c>
      <c r="E127" s="35">
        <v>0.59652700000000003</v>
      </c>
      <c r="F127" s="34">
        <v>2633538.29</v>
      </c>
      <c r="G127" s="35">
        <v>0.59652700000000003</v>
      </c>
    </row>
    <row r="128" spans="1:7" ht="15.75" x14ac:dyDescent="0.25">
      <c r="A128" s="42">
        <v>9</v>
      </c>
      <c r="B128" s="33" t="s">
        <v>103</v>
      </c>
      <c r="C128" s="34">
        <v>1842462.32</v>
      </c>
      <c r="D128" s="34">
        <v>1101418.8999999999</v>
      </c>
      <c r="E128" s="35">
        <v>0.59779700000000002</v>
      </c>
      <c r="F128" s="34">
        <v>1095909.49</v>
      </c>
      <c r="G128" s="35">
        <v>0.59480699999999997</v>
      </c>
    </row>
    <row r="129" spans="1:7" ht="15.75" x14ac:dyDescent="0.25">
      <c r="A129" s="42">
        <v>10</v>
      </c>
      <c r="B129" s="33" t="s">
        <v>115</v>
      </c>
      <c r="C129" s="34">
        <v>2653006.87</v>
      </c>
      <c r="D129" s="34">
        <v>1749978.57</v>
      </c>
      <c r="E129" s="35">
        <v>0.65962100000000001</v>
      </c>
      <c r="F129" s="34">
        <v>1574565.44</v>
      </c>
      <c r="G129" s="35">
        <v>0.59350199999999997</v>
      </c>
    </row>
    <row r="130" spans="1:7" ht="15.75" x14ac:dyDescent="0.25">
      <c r="A130" s="42">
        <v>11</v>
      </c>
      <c r="B130" s="33" t="s">
        <v>52</v>
      </c>
      <c r="C130" s="34">
        <v>1202037.33</v>
      </c>
      <c r="D130" s="34">
        <v>711413.85</v>
      </c>
      <c r="E130" s="35">
        <v>0.59184000000000003</v>
      </c>
      <c r="F130" s="34">
        <v>711413.85</v>
      </c>
      <c r="G130" s="35">
        <v>0.59184000000000003</v>
      </c>
    </row>
    <row r="131" spans="1:7" ht="15.75" x14ac:dyDescent="0.25">
      <c r="A131" s="42">
        <v>12</v>
      </c>
      <c r="B131" s="33" t="s">
        <v>55</v>
      </c>
      <c r="C131" s="34">
        <v>5305601.58</v>
      </c>
      <c r="D131" s="34">
        <v>3125481.78</v>
      </c>
      <c r="E131" s="35">
        <v>0.58909100000000003</v>
      </c>
      <c r="F131" s="34">
        <v>3125481.78</v>
      </c>
      <c r="G131" s="35">
        <v>0.58909100000000003</v>
      </c>
    </row>
    <row r="132" spans="1:7" ht="15.75" x14ac:dyDescent="0.25">
      <c r="A132" s="42">
        <v>13</v>
      </c>
      <c r="B132" s="33" t="s">
        <v>72</v>
      </c>
      <c r="C132" s="34">
        <v>2018689.72</v>
      </c>
      <c r="D132" s="34">
        <v>1185292.31</v>
      </c>
      <c r="E132" s="35">
        <v>0.58715899999999999</v>
      </c>
      <c r="F132" s="34">
        <v>1176370.3500000001</v>
      </c>
      <c r="G132" s="35">
        <v>0.58274000000000004</v>
      </c>
    </row>
    <row r="133" spans="1:7" ht="15.75" x14ac:dyDescent="0.25">
      <c r="A133" s="42">
        <v>14</v>
      </c>
      <c r="B133" s="33" t="s">
        <v>80</v>
      </c>
      <c r="C133" s="34">
        <v>8002135.3799999999</v>
      </c>
      <c r="D133" s="34">
        <v>4853577.1399999997</v>
      </c>
      <c r="E133" s="35">
        <v>0.60653500000000005</v>
      </c>
      <c r="F133" s="34">
        <v>4626111.9800000004</v>
      </c>
      <c r="G133" s="35">
        <v>0.57811000000000001</v>
      </c>
    </row>
    <row r="134" spans="1:7" ht="15.75" x14ac:dyDescent="0.25">
      <c r="A134" s="42">
        <v>15</v>
      </c>
      <c r="B134" s="33" t="s">
        <v>89</v>
      </c>
      <c r="C134" s="34">
        <v>1674310.44</v>
      </c>
      <c r="D134" s="34">
        <v>1040400.15</v>
      </c>
      <c r="E134" s="35">
        <v>0.62139</v>
      </c>
      <c r="F134" s="34">
        <v>967495.59</v>
      </c>
      <c r="G134" s="35">
        <v>0.577847</v>
      </c>
    </row>
    <row r="135" spans="1:7" ht="15.75" x14ac:dyDescent="0.25">
      <c r="A135" s="42">
        <v>16</v>
      </c>
      <c r="B135" s="33" t="s">
        <v>83</v>
      </c>
      <c r="C135" s="34">
        <v>1919151.63</v>
      </c>
      <c r="D135" s="34">
        <v>1091748.99</v>
      </c>
      <c r="E135" s="35">
        <v>0.56887100000000002</v>
      </c>
      <c r="F135" s="34">
        <v>1085420.8700000001</v>
      </c>
      <c r="G135" s="35">
        <v>0.56557299999999999</v>
      </c>
    </row>
    <row r="136" spans="1:7" ht="15.75" x14ac:dyDescent="0.25">
      <c r="A136" s="42">
        <v>17</v>
      </c>
      <c r="B136" s="33" t="s">
        <v>79</v>
      </c>
      <c r="C136" s="34">
        <v>5948278.1600000001</v>
      </c>
      <c r="D136" s="34">
        <v>3383435.01</v>
      </c>
      <c r="E136" s="35">
        <v>0.56880900000000001</v>
      </c>
      <c r="F136" s="34">
        <v>3336636.6</v>
      </c>
      <c r="G136" s="35">
        <v>0.56094200000000005</v>
      </c>
    </row>
    <row r="137" spans="1:7" ht="15.75" x14ac:dyDescent="0.25">
      <c r="A137" s="42">
        <v>18</v>
      </c>
      <c r="B137" s="33" t="s">
        <v>81</v>
      </c>
      <c r="C137" s="34">
        <v>2842763.49</v>
      </c>
      <c r="D137" s="34">
        <v>1688600.76</v>
      </c>
      <c r="E137" s="35">
        <v>0.59399999999999997</v>
      </c>
      <c r="F137" s="34">
        <v>1570400.07</v>
      </c>
      <c r="G137" s="35">
        <v>0.55242000000000002</v>
      </c>
    </row>
    <row r="138" spans="1:7" ht="15.75" x14ac:dyDescent="0.25">
      <c r="A138" s="42">
        <v>19</v>
      </c>
      <c r="B138" s="33" t="s">
        <v>112</v>
      </c>
      <c r="C138" s="34">
        <v>3214175.15</v>
      </c>
      <c r="D138" s="34">
        <v>2216829.2400000002</v>
      </c>
      <c r="E138" s="35">
        <v>0.68970399999999998</v>
      </c>
      <c r="F138" s="34">
        <v>1771782.62</v>
      </c>
      <c r="G138" s="35">
        <v>0.55123999999999995</v>
      </c>
    </row>
    <row r="139" spans="1:7" ht="15.75" x14ac:dyDescent="0.25">
      <c r="A139" s="42">
        <v>20</v>
      </c>
      <c r="B139" s="33" t="s">
        <v>86</v>
      </c>
      <c r="C139" s="34">
        <v>1638485.83</v>
      </c>
      <c r="D139" s="34">
        <v>988262.04</v>
      </c>
      <c r="E139" s="35">
        <v>0.60315600000000003</v>
      </c>
      <c r="F139" s="34">
        <v>902099.61</v>
      </c>
      <c r="G139" s="35">
        <v>0.55056899999999998</v>
      </c>
    </row>
    <row r="140" spans="1:7" ht="15.75" x14ac:dyDescent="0.25">
      <c r="A140" s="42">
        <v>21</v>
      </c>
      <c r="B140" s="33" t="s">
        <v>121</v>
      </c>
      <c r="C140" s="34">
        <v>1380791.39</v>
      </c>
      <c r="D140" s="34">
        <v>758699.54</v>
      </c>
      <c r="E140" s="35">
        <v>0.54946700000000004</v>
      </c>
      <c r="F140" s="34">
        <v>758699.54</v>
      </c>
      <c r="G140" s="35">
        <v>0.54946700000000004</v>
      </c>
    </row>
    <row r="141" spans="1:7" ht="15.75" x14ac:dyDescent="0.25">
      <c r="A141" s="42">
        <v>22</v>
      </c>
      <c r="B141" s="33" t="s">
        <v>58</v>
      </c>
      <c r="C141" s="34">
        <v>9374623.5299999993</v>
      </c>
      <c r="D141" s="34">
        <v>5427210.4400000004</v>
      </c>
      <c r="E141" s="35">
        <v>0.57892600000000005</v>
      </c>
      <c r="F141" s="34">
        <v>5099856.51</v>
      </c>
      <c r="G141" s="35">
        <v>0.54400700000000002</v>
      </c>
    </row>
    <row r="142" spans="1:7" ht="15.75" x14ac:dyDescent="0.25">
      <c r="A142" s="42">
        <v>23</v>
      </c>
      <c r="B142" s="33" t="s">
        <v>74</v>
      </c>
      <c r="C142" s="34">
        <v>3128381.74</v>
      </c>
      <c r="D142" s="34">
        <v>1699846.74</v>
      </c>
      <c r="E142" s="35">
        <v>0.54336300000000004</v>
      </c>
      <c r="F142" s="34">
        <v>1699846.74</v>
      </c>
      <c r="G142" s="35">
        <v>0.54336300000000004</v>
      </c>
    </row>
    <row r="143" spans="1:7" ht="15.75" x14ac:dyDescent="0.25">
      <c r="A143" s="42">
        <v>24</v>
      </c>
      <c r="B143" s="33" t="s">
        <v>71</v>
      </c>
      <c r="C143" s="34">
        <v>667748.68000000005</v>
      </c>
      <c r="D143" s="34">
        <v>357075.22</v>
      </c>
      <c r="E143" s="35">
        <v>0.53474500000000003</v>
      </c>
      <c r="F143" s="34">
        <v>357075.22</v>
      </c>
      <c r="G143" s="35">
        <v>0.53474500000000003</v>
      </c>
    </row>
    <row r="144" spans="1:7" ht="15.75" x14ac:dyDescent="0.25">
      <c r="A144" s="42">
        <v>25</v>
      </c>
      <c r="B144" s="33" t="s">
        <v>59</v>
      </c>
      <c r="C144" s="34">
        <v>15258708.66</v>
      </c>
      <c r="D144" s="34">
        <v>9764963.8100000005</v>
      </c>
      <c r="E144" s="35">
        <v>0.63995999999999997</v>
      </c>
      <c r="F144" s="34">
        <v>8130552.8499999996</v>
      </c>
      <c r="G144" s="35">
        <v>0.53284699999999996</v>
      </c>
    </row>
    <row r="145" spans="1:7" ht="15.75" x14ac:dyDescent="0.25">
      <c r="A145" s="42">
        <v>26</v>
      </c>
      <c r="B145" s="33" t="s">
        <v>109</v>
      </c>
      <c r="C145" s="34">
        <v>4203663.79</v>
      </c>
      <c r="D145" s="34">
        <v>2770924.12</v>
      </c>
      <c r="E145" s="35">
        <v>0.659169</v>
      </c>
      <c r="F145" s="34">
        <v>2221620.54</v>
      </c>
      <c r="G145" s="35">
        <v>0.52849599999999997</v>
      </c>
    </row>
    <row r="146" spans="1:7" ht="15.75" x14ac:dyDescent="0.25">
      <c r="A146" s="42">
        <v>27</v>
      </c>
      <c r="B146" s="33" t="s">
        <v>92</v>
      </c>
      <c r="C146" s="34">
        <v>14587521.41</v>
      </c>
      <c r="D146" s="34">
        <v>7710062.75</v>
      </c>
      <c r="E146" s="35">
        <v>0.52853799999999995</v>
      </c>
      <c r="F146" s="34">
        <v>7700962.75</v>
      </c>
      <c r="G146" s="35">
        <v>0.52791399999999999</v>
      </c>
    </row>
    <row r="147" spans="1:7" ht="15.75" x14ac:dyDescent="0.25">
      <c r="A147" s="42">
        <v>28</v>
      </c>
      <c r="B147" s="33" t="s">
        <v>64</v>
      </c>
      <c r="C147" s="34">
        <v>3532636.19</v>
      </c>
      <c r="D147" s="34">
        <v>1938937.75</v>
      </c>
      <c r="E147" s="35">
        <v>0.54886400000000002</v>
      </c>
      <c r="F147" s="34">
        <v>1863186.12</v>
      </c>
      <c r="G147" s="35">
        <v>0.52742100000000003</v>
      </c>
    </row>
    <row r="148" spans="1:7" ht="15.75" x14ac:dyDescent="0.25">
      <c r="A148" s="42">
        <v>29</v>
      </c>
      <c r="B148" s="33" t="s">
        <v>123</v>
      </c>
      <c r="C148" s="34">
        <v>4779714.68</v>
      </c>
      <c r="D148" s="34">
        <v>2883220.84</v>
      </c>
      <c r="E148" s="35">
        <v>0.60321999999999998</v>
      </c>
      <c r="F148" s="34">
        <v>2515684.17</v>
      </c>
      <c r="G148" s="35">
        <v>0.52632500000000004</v>
      </c>
    </row>
    <row r="149" spans="1:7" ht="15.75" x14ac:dyDescent="0.25">
      <c r="A149" s="42">
        <v>30</v>
      </c>
      <c r="B149" s="33" t="s">
        <v>87</v>
      </c>
      <c r="C149" s="34">
        <v>2487056.7000000002</v>
      </c>
      <c r="D149" s="34">
        <v>1414763.12</v>
      </c>
      <c r="E149" s="35">
        <v>0.56884999999999997</v>
      </c>
      <c r="F149" s="34">
        <v>1305237.71</v>
      </c>
      <c r="G149" s="35">
        <v>0.52481199999999995</v>
      </c>
    </row>
    <row r="150" spans="1:7" ht="15.75" x14ac:dyDescent="0.25">
      <c r="A150" s="42">
        <v>31</v>
      </c>
      <c r="B150" s="33" t="s">
        <v>120</v>
      </c>
      <c r="C150" s="34">
        <v>3363126.22</v>
      </c>
      <c r="D150" s="34">
        <v>2139438.87</v>
      </c>
      <c r="E150" s="35">
        <v>0.63614599999999999</v>
      </c>
      <c r="F150" s="34">
        <v>1761114.73</v>
      </c>
      <c r="G150" s="35">
        <v>0.52365399999999995</v>
      </c>
    </row>
    <row r="151" spans="1:7" ht="15.75" x14ac:dyDescent="0.25">
      <c r="A151" s="42">
        <v>32</v>
      </c>
      <c r="B151" s="33" t="s">
        <v>82</v>
      </c>
      <c r="C151" s="34">
        <v>9294880.3800000008</v>
      </c>
      <c r="D151" s="34">
        <v>5055490.21</v>
      </c>
      <c r="E151" s="35">
        <v>0.54390099999999997</v>
      </c>
      <c r="F151" s="34">
        <v>4852915.43</v>
      </c>
      <c r="G151" s="35">
        <v>0.52210599999999996</v>
      </c>
    </row>
    <row r="152" spans="1:7" ht="15.75" x14ac:dyDescent="0.25">
      <c r="A152" s="42">
        <v>33</v>
      </c>
      <c r="B152" s="33" t="s">
        <v>113</v>
      </c>
      <c r="C152" s="34">
        <v>3615703.13</v>
      </c>
      <c r="D152" s="34">
        <v>2302580.92</v>
      </c>
      <c r="E152" s="35">
        <v>0.63682799999999995</v>
      </c>
      <c r="F152" s="34">
        <v>1882397.7</v>
      </c>
      <c r="G152" s="35">
        <v>0.520617</v>
      </c>
    </row>
    <row r="153" spans="1:7" ht="15.75" x14ac:dyDescent="0.25">
      <c r="A153" s="42">
        <v>34</v>
      </c>
      <c r="B153" s="33" t="s">
        <v>75</v>
      </c>
      <c r="C153" s="34">
        <v>23974221.390000001</v>
      </c>
      <c r="D153" s="34">
        <v>12806597.859999999</v>
      </c>
      <c r="E153" s="35">
        <v>0.53418200000000005</v>
      </c>
      <c r="F153" s="34">
        <v>12431043.109999999</v>
      </c>
      <c r="G153" s="35">
        <v>0.51851700000000001</v>
      </c>
    </row>
    <row r="154" spans="1:7" ht="15.75" x14ac:dyDescent="0.25">
      <c r="A154" s="42">
        <v>35</v>
      </c>
      <c r="B154" s="33" t="s">
        <v>57</v>
      </c>
      <c r="C154" s="34">
        <v>4163426.4</v>
      </c>
      <c r="D154" s="34">
        <v>2157107.86</v>
      </c>
      <c r="E154" s="35">
        <v>0.51810900000000004</v>
      </c>
      <c r="F154" s="34">
        <v>2138001.46</v>
      </c>
      <c r="G154" s="35">
        <v>0.51351999999999998</v>
      </c>
    </row>
    <row r="155" spans="1:7" ht="15.75" x14ac:dyDescent="0.25">
      <c r="A155" s="42">
        <v>36</v>
      </c>
      <c r="B155" s="33" t="s">
        <v>49</v>
      </c>
      <c r="C155" s="34">
        <v>2886912.2</v>
      </c>
      <c r="D155" s="34">
        <v>1492106.44</v>
      </c>
      <c r="E155" s="35">
        <v>0.51685199999999998</v>
      </c>
      <c r="F155" s="34">
        <v>1476419.45</v>
      </c>
      <c r="G155" s="35">
        <v>0.51141800000000004</v>
      </c>
    </row>
    <row r="156" spans="1:7" ht="15.75" x14ac:dyDescent="0.25">
      <c r="A156" s="42">
        <v>37</v>
      </c>
      <c r="B156" s="33" t="s">
        <v>88</v>
      </c>
      <c r="C156" s="34">
        <v>1478185.28</v>
      </c>
      <c r="D156" s="34">
        <v>870970.02</v>
      </c>
      <c r="E156" s="35">
        <v>0.58921599999999996</v>
      </c>
      <c r="F156" s="34">
        <v>753656.1</v>
      </c>
      <c r="G156" s="35">
        <v>0.50985199999999997</v>
      </c>
    </row>
    <row r="157" spans="1:7" ht="15.75" x14ac:dyDescent="0.25">
      <c r="A157" s="42">
        <v>38</v>
      </c>
      <c r="B157" s="33" t="s">
        <v>102</v>
      </c>
      <c r="C157" s="34">
        <v>50593082.649999999</v>
      </c>
      <c r="D157" s="34">
        <v>28341188.329999998</v>
      </c>
      <c r="E157" s="35">
        <v>0.56017899999999998</v>
      </c>
      <c r="F157" s="34">
        <v>25446742.690000001</v>
      </c>
      <c r="G157" s="35">
        <v>0.502969</v>
      </c>
    </row>
    <row r="158" spans="1:7" ht="15.75" x14ac:dyDescent="0.25">
      <c r="A158" s="42">
        <v>39</v>
      </c>
      <c r="B158" s="33" t="s">
        <v>90</v>
      </c>
      <c r="C158" s="34">
        <v>3831314.74</v>
      </c>
      <c r="D158" s="34">
        <v>2022702.83</v>
      </c>
      <c r="E158" s="35">
        <v>0.52793999999999996</v>
      </c>
      <c r="F158" s="34">
        <v>1899713.29</v>
      </c>
      <c r="G158" s="35">
        <v>0.495838</v>
      </c>
    </row>
    <row r="159" spans="1:7" ht="15.75" x14ac:dyDescent="0.25">
      <c r="A159" s="42">
        <v>40</v>
      </c>
      <c r="B159" s="33" t="s">
        <v>53</v>
      </c>
      <c r="C159" s="34">
        <v>522716.09</v>
      </c>
      <c r="D159" s="34">
        <v>256506.39</v>
      </c>
      <c r="E159" s="35">
        <v>0.49071799999999999</v>
      </c>
      <c r="F159" s="34">
        <v>256506.39</v>
      </c>
      <c r="G159" s="35">
        <v>0.49071799999999999</v>
      </c>
    </row>
    <row r="160" spans="1:7" ht="15.75" x14ac:dyDescent="0.25">
      <c r="A160" s="42">
        <v>41</v>
      </c>
      <c r="B160" s="33" t="s">
        <v>116</v>
      </c>
      <c r="C160" s="34">
        <v>2708908.57</v>
      </c>
      <c r="D160" s="34">
        <v>1692048.21</v>
      </c>
      <c r="E160" s="35">
        <v>0.62462399999999996</v>
      </c>
      <c r="F160" s="34">
        <v>1301234.6499999999</v>
      </c>
      <c r="G160" s="35">
        <v>0.480354</v>
      </c>
    </row>
    <row r="161" spans="1:7" ht="15.75" x14ac:dyDescent="0.25">
      <c r="A161" s="42">
        <v>42</v>
      </c>
      <c r="B161" s="33" t="s">
        <v>91</v>
      </c>
      <c r="C161" s="34">
        <v>3462256.32</v>
      </c>
      <c r="D161" s="34">
        <v>1782059.31</v>
      </c>
      <c r="E161" s="35">
        <v>0.51471</v>
      </c>
      <c r="F161" s="34">
        <v>1646375.23</v>
      </c>
      <c r="G161" s="35">
        <v>0.47552100000000003</v>
      </c>
    </row>
    <row r="162" spans="1:7" ht="15.75" x14ac:dyDescent="0.25">
      <c r="A162" s="42">
        <v>43</v>
      </c>
      <c r="B162" s="33" t="s">
        <v>119</v>
      </c>
      <c r="C162" s="34">
        <v>1370764.11</v>
      </c>
      <c r="D162" s="34">
        <v>705936.11</v>
      </c>
      <c r="E162" s="35">
        <v>0.51499499999999998</v>
      </c>
      <c r="F162" s="34">
        <v>649482.59</v>
      </c>
      <c r="G162" s="35">
        <v>0.47381099999999998</v>
      </c>
    </row>
    <row r="163" spans="1:7" ht="15.75" x14ac:dyDescent="0.25">
      <c r="A163" s="42">
        <v>44</v>
      </c>
      <c r="B163" s="33" t="s">
        <v>114</v>
      </c>
      <c r="C163" s="34">
        <v>3400312.44</v>
      </c>
      <c r="D163" s="34">
        <v>2083116.92</v>
      </c>
      <c r="E163" s="35">
        <v>0.61262499999999998</v>
      </c>
      <c r="F163" s="34">
        <v>1589792.03</v>
      </c>
      <c r="G163" s="35">
        <v>0.46754299999999999</v>
      </c>
    </row>
    <row r="164" spans="1:7" ht="15.75" x14ac:dyDescent="0.25">
      <c r="A164" s="42">
        <v>45</v>
      </c>
      <c r="B164" s="33" t="s">
        <v>93</v>
      </c>
      <c r="C164" s="34">
        <v>2261988.65</v>
      </c>
      <c r="D164" s="34">
        <v>1174948.54</v>
      </c>
      <c r="E164" s="35">
        <v>0.519432</v>
      </c>
      <c r="F164" s="34">
        <v>1042549.52</v>
      </c>
      <c r="G164" s="35">
        <v>0.46089999999999998</v>
      </c>
    </row>
    <row r="165" spans="1:7" ht="15.75" x14ac:dyDescent="0.25">
      <c r="A165" s="42">
        <v>46</v>
      </c>
      <c r="B165" s="33" t="s">
        <v>94</v>
      </c>
      <c r="C165" s="34">
        <v>2646274.25</v>
      </c>
      <c r="D165" s="34">
        <v>1229543.03</v>
      </c>
      <c r="E165" s="35">
        <v>0.46463199999999999</v>
      </c>
      <c r="F165" s="34">
        <v>1046116.02</v>
      </c>
      <c r="G165" s="35">
        <v>0.39531699999999997</v>
      </c>
    </row>
    <row r="166" spans="1:7" ht="15.75" x14ac:dyDescent="0.25">
      <c r="A166" s="42">
        <v>47</v>
      </c>
      <c r="B166" s="33" t="s">
        <v>60</v>
      </c>
      <c r="C166" s="34">
        <v>422385.63</v>
      </c>
      <c r="D166" s="34">
        <v>158161.20000000001</v>
      </c>
      <c r="E166" s="35">
        <v>0.37444699999999997</v>
      </c>
      <c r="F166" s="34">
        <v>145910.66</v>
      </c>
      <c r="G166" s="35">
        <v>0.34544399999999997</v>
      </c>
    </row>
    <row r="167" spans="1:7" ht="15.75" x14ac:dyDescent="0.25">
      <c r="A167" s="42">
        <v>48</v>
      </c>
      <c r="B167" s="33" t="s">
        <v>163</v>
      </c>
      <c r="C167" s="34">
        <v>963476.46</v>
      </c>
      <c r="D167" s="34">
        <v>221521.05</v>
      </c>
      <c r="E167" s="35">
        <v>0.22991800000000001</v>
      </c>
      <c r="F167" s="34">
        <v>212873.66</v>
      </c>
      <c r="G167" s="35">
        <v>0.220943</v>
      </c>
    </row>
    <row r="168" spans="1:7" ht="15.75" x14ac:dyDescent="0.25">
      <c r="A168" s="42">
        <v>49</v>
      </c>
      <c r="B168" s="33" t="s">
        <v>125</v>
      </c>
      <c r="C168" s="34">
        <v>5283005.0599999996</v>
      </c>
      <c r="D168" s="34">
        <v>3454141.95</v>
      </c>
      <c r="E168" s="35">
        <v>0.65382099999999999</v>
      </c>
      <c r="F168" s="34">
        <v>1097846.8500000001</v>
      </c>
      <c r="G168" s="35">
        <v>0.20780699999999999</v>
      </c>
    </row>
    <row r="169" spans="1:7" ht="15.75" x14ac:dyDescent="0.25">
      <c r="A169" s="42">
        <v>50</v>
      </c>
      <c r="B169" s="33" t="s">
        <v>61</v>
      </c>
      <c r="C169" s="34">
        <v>37086</v>
      </c>
      <c r="D169" s="34">
        <v>7206</v>
      </c>
      <c r="E169" s="35">
        <v>0.19430500000000001</v>
      </c>
      <c r="F169" s="34">
        <v>7206</v>
      </c>
      <c r="G169" s="35">
        <v>0.19430500000000001</v>
      </c>
    </row>
    <row r="170" spans="1:7" x14ac:dyDescent="0.25">
      <c r="A170" s="101" t="s">
        <v>126</v>
      </c>
      <c r="B170" s="102"/>
      <c r="C170" s="39">
        <v>385143346</v>
      </c>
      <c r="D170" s="39">
        <v>239263824.84999999</v>
      </c>
      <c r="E170" s="40">
        <v>0.62123300000000004</v>
      </c>
      <c r="F170" s="39">
        <v>214219862.19999999</v>
      </c>
      <c r="G170" s="40">
        <v>0.55620800000000004</v>
      </c>
    </row>
    <row r="171" spans="1:7" ht="6.95" customHeight="1" x14ac:dyDescent="0.25"/>
    <row r="172" spans="1:7" x14ac:dyDescent="0.25"/>
    <row r="173" spans="1:7" x14ac:dyDescent="0.25"/>
    <row r="174" spans="1:7" ht="15.75" x14ac:dyDescent="0.25">
      <c r="A174" s="41"/>
      <c r="B174" s="41"/>
      <c r="C174" s="41"/>
      <c r="D174" s="41"/>
      <c r="E174" s="41"/>
      <c r="F174" s="41"/>
      <c r="G174" s="41"/>
    </row>
    <row r="175" spans="1:7" x14ac:dyDescent="0.25"/>
    <row r="176" spans="1:7" ht="15.75" x14ac:dyDescent="0.25">
      <c r="A176" s="98" t="s">
        <v>37</v>
      </c>
      <c r="B176" s="104"/>
      <c r="C176" s="104"/>
      <c r="D176" s="104"/>
      <c r="E176" s="104"/>
      <c r="F176" s="104"/>
      <c r="G176" s="104"/>
    </row>
    <row r="177" spans="1:7" ht="15.75" x14ac:dyDescent="0.25">
      <c r="A177" s="98" t="s">
        <v>136</v>
      </c>
      <c r="B177" s="104"/>
      <c r="C177" s="104"/>
      <c r="D177" s="104"/>
      <c r="E177" s="104"/>
      <c r="F177" s="104"/>
      <c r="G177" s="104"/>
    </row>
    <row r="178" spans="1:7" ht="38.25" x14ac:dyDescent="0.25">
      <c r="A178" s="32" t="s">
        <v>128</v>
      </c>
      <c r="B178" s="32" t="s">
        <v>131</v>
      </c>
      <c r="C178" s="31" t="s">
        <v>18</v>
      </c>
      <c r="D178" s="31" t="s">
        <v>19</v>
      </c>
      <c r="E178" s="31" t="s">
        <v>41</v>
      </c>
      <c r="F178" s="31" t="s">
        <v>21</v>
      </c>
      <c r="G178" s="31" t="s">
        <v>42</v>
      </c>
    </row>
    <row r="179" spans="1:7" ht="15.75" x14ac:dyDescent="0.25">
      <c r="A179" s="42">
        <v>1</v>
      </c>
      <c r="B179" s="33" t="s">
        <v>48</v>
      </c>
      <c r="C179" s="34">
        <v>12042685.039999999</v>
      </c>
      <c r="D179" s="34">
        <v>7952401.5199999996</v>
      </c>
      <c r="E179" s="35">
        <v>0.66035100000000002</v>
      </c>
      <c r="F179" s="34">
        <v>7415487.1900000004</v>
      </c>
      <c r="G179" s="35">
        <v>0.61576699999999995</v>
      </c>
    </row>
    <row r="180" spans="1:7" ht="15.75" x14ac:dyDescent="0.25">
      <c r="A180" s="42">
        <v>2</v>
      </c>
      <c r="B180" s="33" t="s">
        <v>47</v>
      </c>
      <c r="C180" s="34">
        <v>46876229.100000001</v>
      </c>
      <c r="D180" s="34">
        <v>31816851.309999999</v>
      </c>
      <c r="E180" s="35">
        <v>0.67874199999999996</v>
      </c>
      <c r="F180" s="34">
        <v>28508275.57</v>
      </c>
      <c r="G180" s="35">
        <v>0.60816099999999995</v>
      </c>
    </row>
    <row r="181" spans="1:7" ht="15.75" x14ac:dyDescent="0.25">
      <c r="A181" s="42">
        <v>3</v>
      </c>
      <c r="B181" s="33" t="s">
        <v>56</v>
      </c>
      <c r="C181" s="34">
        <v>1946608.7</v>
      </c>
      <c r="D181" s="34">
        <v>1163979.46</v>
      </c>
      <c r="E181" s="35">
        <v>0.59795200000000004</v>
      </c>
      <c r="F181" s="34">
        <v>1122751.6599999999</v>
      </c>
      <c r="G181" s="35">
        <v>0.57677299999999998</v>
      </c>
    </row>
    <row r="182" spans="1:7" ht="15.75" x14ac:dyDescent="0.25">
      <c r="A182" s="42">
        <v>4</v>
      </c>
      <c r="B182" s="33" t="s">
        <v>77</v>
      </c>
      <c r="C182" s="34">
        <v>3597501.9</v>
      </c>
      <c r="D182" s="34">
        <v>2138961.88</v>
      </c>
      <c r="E182" s="35">
        <v>0.59456900000000001</v>
      </c>
      <c r="F182" s="34">
        <v>2069954.86</v>
      </c>
      <c r="G182" s="35">
        <v>0.57538699999999998</v>
      </c>
    </row>
    <row r="183" spans="1:7" ht="15.75" x14ac:dyDescent="0.25">
      <c r="A183" s="42">
        <v>5</v>
      </c>
      <c r="B183" s="33" t="s">
        <v>101</v>
      </c>
      <c r="C183" s="34">
        <v>33327869</v>
      </c>
      <c r="D183" s="34">
        <v>19996384.57</v>
      </c>
      <c r="E183" s="35">
        <v>0.59999000000000002</v>
      </c>
      <c r="F183" s="34">
        <v>18684305.57</v>
      </c>
      <c r="G183" s="35">
        <v>0.56062100000000004</v>
      </c>
    </row>
    <row r="184" spans="1:7" ht="15.75" x14ac:dyDescent="0.25">
      <c r="A184" s="42">
        <v>6</v>
      </c>
      <c r="B184" s="33" t="s">
        <v>68</v>
      </c>
      <c r="C184" s="34">
        <v>4663869.2</v>
      </c>
      <c r="D184" s="34">
        <v>2665827.4500000002</v>
      </c>
      <c r="E184" s="35">
        <v>0.57159099999999996</v>
      </c>
      <c r="F184" s="34">
        <v>2606487.66</v>
      </c>
      <c r="G184" s="35">
        <v>0.55886800000000003</v>
      </c>
    </row>
    <row r="185" spans="1:7" ht="15.75" x14ac:dyDescent="0.25">
      <c r="A185" s="42">
        <v>7</v>
      </c>
      <c r="B185" s="33" t="s">
        <v>66</v>
      </c>
      <c r="C185" s="34">
        <v>10511124.779999999</v>
      </c>
      <c r="D185" s="34">
        <v>6436708.2000000002</v>
      </c>
      <c r="E185" s="35">
        <v>0.612371</v>
      </c>
      <c r="F185" s="34">
        <v>5787775.1600000001</v>
      </c>
      <c r="G185" s="35">
        <v>0.55063300000000004</v>
      </c>
    </row>
    <row r="186" spans="1:7" ht="15.75" x14ac:dyDescent="0.25">
      <c r="A186" s="42">
        <v>8</v>
      </c>
      <c r="B186" s="33" t="s">
        <v>46</v>
      </c>
      <c r="C186" s="34">
        <v>144502282.02000001</v>
      </c>
      <c r="D186" s="34">
        <v>108634565.81</v>
      </c>
      <c r="E186" s="35">
        <v>0.75178400000000001</v>
      </c>
      <c r="F186" s="34">
        <v>79553781.359999999</v>
      </c>
      <c r="G186" s="35">
        <v>0.55053700000000005</v>
      </c>
    </row>
    <row r="187" spans="1:7" ht="15.75" x14ac:dyDescent="0.25">
      <c r="A187" s="42">
        <v>9</v>
      </c>
      <c r="B187" s="33" t="s">
        <v>50</v>
      </c>
      <c r="C187" s="34">
        <v>480386.47</v>
      </c>
      <c r="D187" s="34">
        <v>260095.99</v>
      </c>
      <c r="E187" s="35">
        <v>0.541431</v>
      </c>
      <c r="F187" s="34">
        <v>251350.75</v>
      </c>
      <c r="G187" s="35">
        <v>0.52322599999999997</v>
      </c>
    </row>
    <row r="188" spans="1:7" ht="15.75" x14ac:dyDescent="0.25">
      <c r="A188" s="42">
        <v>10</v>
      </c>
      <c r="B188" s="33" t="s">
        <v>63</v>
      </c>
      <c r="C188" s="34">
        <v>862284.04</v>
      </c>
      <c r="D188" s="34">
        <v>448344.16</v>
      </c>
      <c r="E188" s="35">
        <v>0.51995000000000002</v>
      </c>
      <c r="F188" s="34">
        <v>448344.16</v>
      </c>
      <c r="G188" s="35">
        <v>0.51995000000000002</v>
      </c>
    </row>
    <row r="189" spans="1:7" ht="15.75" x14ac:dyDescent="0.25">
      <c r="A189" s="42">
        <v>11</v>
      </c>
      <c r="B189" s="33" t="s">
        <v>104</v>
      </c>
      <c r="C189" s="34">
        <v>62098210.859999999</v>
      </c>
      <c r="D189" s="34">
        <v>33999291.530000001</v>
      </c>
      <c r="E189" s="35">
        <v>0.54750799999999999</v>
      </c>
      <c r="F189" s="34">
        <v>32057436.530000001</v>
      </c>
      <c r="G189" s="35">
        <v>0.51623799999999997</v>
      </c>
    </row>
    <row r="190" spans="1:7" ht="15.75" x14ac:dyDescent="0.25">
      <c r="A190" s="42">
        <v>12</v>
      </c>
      <c r="B190" s="33" t="s">
        <v>76</v>
      </c>
      <c r="C190" s="34">
        <v>50073447.259999998</v>
      </c>
      <c r="D190" s="34">
        <v>29524871.609999999</v>
      </c>
      <c r="E190" s="35">
        <v>0.58963100000000002</v>
      </c>
      <c r="F190" s="34">
        <v>25708359.379999999</v>
      </c>
      <c r="G190" s="35">
        <v>0.51341300000000001</v>
      </c>
    </row>
    <row r="191" spans="1:7" ht="15.75" x14ac:dyDescent="0.25">
      <c r="A191" s="42">
        <v>13</v>
      </c>
      <c r="B191" s="33" t="s">
        <v>110</v>
      </c>
      <c r="C191" s="34">
        <v>4173909.28</v>
      </c>
      <c r="D191" s="34">
        <v>2280853.98</v>
      </c>
      <c r="E191" s="35">
        <v>0.54645500000000002</v>
      </c>
      <c r="F191" s="34">
        <v>2138740.7400000002</v>
      </c>
      <c r="G191" s="35">
        <v>0.51240699999999995</v>
      </c>
    </row>
    <row r="192" spans="1:7" ht="15.75" x14ac:dyDescent="0.25">
      <c r="A192" s="42">
        <v>14</v>
      </c>
      <c r="B192" s="33" t="s">
        <v>69</v>
      </c>
      <c r="C192" s="34">
        <v>5808721.0899999999</v>
      </c>
      <c r="D192" s="34">
        <v>3779097.47</v>
      </c>
      <c r="E192" s="35">
        <v>0.65059</v>
      </c>
      <c r="F192" s="34">
        <v>2796775.48</v>
      </c>
      <c r="G192" s="35">
        <v>0.48147899999999999</v>
      </c>
    </row>
    <row r="193" spans="1:7" ht="15.75" x14ac:dyDescent="0.25">
      <c r="A193" s="42">
        <v>15</v>
      </c>
      <c r="B193" s="33" t="s">
        <v>70</v>
      </c>
      <c r="C193" s="34">
        <v>3873963.45</v>
      </c>
      <c r="D193" s="34">
        <v>1793966.72</v>
      </c>
      <c r="E193" s="35">
        <v>0.46308300000000002</v>
      </c>
      <c r="F193" s="34">
        <v>1692305.4</v>
      </c>
      <c r="G193" s="35">
        <v>0.43684099999999998</v>
      </c>
    </row>
    <row r="194" spans="1:7" ht="15.75" x14ac:dyDescent="0.25">
      <c r="A194" s="42">
        <v>16</v>
      </c>
      <c r="B194" s="33" t="s">
        <v>105</v>
      </c>
      <c r="C194" s="34">
        <v>17936532.649999999</v>
      </c>
      <c r="D194" s="34">
        <v>8415819.6199999992</v>
      </c>
      <c r="E194" s="35">
        <v>0.46920000000000001</v>
      </c>
      <c r="F194" s="34">
        <v>6084500.1200000001</v>
      </c>
      <c r="G194" s="35">
        <v>0.33922400000000003</v>
      </c>
    </row>
    <row r="195" spans="1:7" x14ac:dyDescent="0.25">
      <c r="A195" s="101" t="s">
        <v>132</v>
      </c>
      <c r="B195" s="102"/>
      <c r="C195" s="39">
        <v>402775624.83999997</v>
      </c>
      <c r="D195" s="39">
        <v>261308021.28</v>
      </c>
      <c r="E195" s="40">
        <v>0.64876800000000001</v>
      </c>
      <c r="F195" s="39">
        <v>216926631.59</v>
      </c>
      <c r="G195" s="40">
        <v>0.53857900000000003</v>
      </c>
    </row>
    <row r="196" spans="1:7" ht="6.95" customHeight="1" x14ac:dyDescent="0.25">
      <c r="A196" s="41"/>
      <c r="B196" s="41"/>
      <c r="C196" s="41"/>
      <c r="D196" s="41"/>
      <c r="E196" s="41"/>
      <c r="F196" s="41"/>
      <c r="G196" s="41"/>
    </row>
    <row r="197" spans="1:7" ht="6.95" customHeight="1" x14ac:dyDescent="0.25"/>
    <row r="198" spans="1:7" ht="15.75" x14ac:dyDescent="0.25">
      <c r="A198" s="98" t="s">
        <v>37</v>
      </c>
      <c r="B198" s="104"/>
      <c r="C198" s="104"/>
      <c r="D198" s="104"/>
      <c r="E198" s="104"/>
      <c r="F198" s="104"/>
      <c r="G198" s="104"/>
    </row>
    <row r="199" spans="1:7" ht="15.75" x14ac:dyDescent="0.25">
      <c r="A199" s="98" t="s">
        <v>136</v>
      </c>
      <c r="B199" s="104"/>
      <c r="C199" s="104"/>
      <c r="D199" s="104"/>
      <c r="E199" s="104"/>
      <c r="F199" s="104"/>
      <c r="G199" s="104"/>
    </row>
    <row r="200" spans="1:7" ht="38.25" x14ac:dyDescent="0.25">
      <c r="A200" s="32" t="s">
        <v>128</v>
      </c>
      <c r="B200" s="32" t="s">
        <v>133</v>
      </c>
      <c r="C200" s="31" t="s">
        <v>18</v>
      </c>
      <c r="D200" s="31" t="s">
        <v>19</v>
      </c>
      <c r="E200" s="31" t="s">
        <v>41</v>
      </c>
      <c r="F200" s="31" t="s">
        <v>21</v>
      </c>
      <c r="G200" s="31" t="s">
        <v>42</v>
      </c>
    </row>
    <row r="201" spans="1:7" ht="15.75" x14ac:dyDescent="0.25">
      <c r="A201" s="42">
        <v>1</v>
      </c>
      <c r="B201" s="33" t="s">
        <v>43</v>
      </c>
      <c r="C201" s="34">
        <v>134857055.56</v>
      </c>
      <c r="D201" s="34">
        <v>94716926.379999995</v>
      </c>
      <c r="E201" s="35">
        <v>0.70235099999999995</v>
      </c>
      <c r="F201" s="34">
        <v>83205363.680000007</v>
      </c>
      <c r="G201" s="35">
        <v>0.61698900000000001</v>
      </c>
    </row>
    <row r="202" spans="1:7" ht="15.75" x14ac:dyDescent="0.25">
      <c r="A202" s="42">
        <v>2</v>
      </c>
      <c r="B202" s="33" t="s">
        <v>48</v>
      </c>
      <c r="C202" s="34">
        <v>12042685.039999999</v>
      </c>
      <c r="D202" s="34">
        <v>7952401.5199999996</v>
      </c>
      <c r="E202" s="35">
        <v>0.66035100000000002</v>
      </c>
      <c r="F202" s="34">
        <v>7415487.1900000004</v>
      </c>
      <c r="G202" s="35">
        <v>0.61576699999999995</v>
      </c>
    </row>
    <row r="203" spans="1:7" ht="15.75" x14ac:dyDescent="0.25">
      <c r="A203" s="42">
        <v>3</v>
      </c>
      <c r="B203" s="33" t="s">
        <v>107</v>
      </c>
      <c r="C203" s="34">
        <v>928130.57</v>
      </c>
      <c r="D203" s="34">
        <v>566167.17000000004</v>
      </c>
      <c r="E203" s="35">
        <v>0.61000799999999999</v>
      </c>
      <c r="F203" s="34">
        <v>566167.17000000004</v>
      </c>
      <c r="G203" s="35">
        <v>0.61000799999999999</v>
      </c>
    </row>
    <row r="204" spans="1:7" ht="15.75" x14ac:dyDescent="0.25">
      <c r="A204" s="42">
        <v>4</v>
      </c>
      <c r="B204" s="33" t="s">
        <v>47</v>
      </c>
      <c r="C204" s="34">
        <v>46876229.100000001</v>
      </c>
      <c r="D204" s="34">
        <v>31816851.309999999</v>
      </c>
      <c r="E204" s="35">
        <v>0.67874199999999996</v>
      </c>
      <c r="F204" s="34">
        <v>28508275.57</v>
      </c>
      <c r="G204" s="35">
        <v>0.60816099999999995</v>
      </c>
    </row>
    <row r="205" spans="1:7" ht="15.75" x14ac:dyDescent="0.25">
      <c r="A205" s="42">
        <v>5</v>
      </c>
      <c r="B205" s="33" t="s">
        <v>44</v>
      </c>
      <c r="C205" s="34">
        <v>5306340.3600000003</v>
      </c>
      <c r="D205" s="34">
        <v>3468392.29</v>
      </c>
      <c r="E205" s="35">
        <v>0.65363199999999999</v>
      </c>
      <c r="F205" s="34">
        <v>3196089.82</v>
      </c>
      <c r="G205" s="35">
        <v>0.60231500000000004</v>
      </c>
    </row>
    <row r="206" spans="1:7" ht="15.75" x14ac:dyDescent="0.25">
      <c r="A206" s="42">
        <v>6</v>
      </c>
      <c r="B206" s="33" t="s">
        <v>108</v>
      </c>
      <c r="C206" s="34">
        <v>6655469.0300000003</v>
      </c>
      <c r="D206" s="34">
        <v>4015520.14</v>
      </c>
      <c r="E206" s="35">
        <v>0.60334100000000002</v>
      </c>
      <c r="F206" s="34">
        <v>3986253.45</v>
      </c>
      <c r="G206" s="35">
        <v>0.59894400000000003</v>
      </c>
    </row>
    <row r="207" spans="1:7" ht="15.75" x14ac:dyDescent="0.25">
      <c r="A207" s="42">
        <v>7</v>
      </c>
      <c r="B207" s="33" t="s">
        <v>117</v>
      </c>
      <c r="C207" s="34">
        <v>2947503.72</v>
      </c>
      <c r="D207" s="34">
        <v>2048743.02</v>
      </c>
      <c r="E207" s="35">
        <v>0.69507699999999994</v>
      </c>
      <c r="F207" s="34">
        <v>1762024.05</v>
      </c>
      <c r="G207" s="35">
        <v>0.59780199999999994</v>
      </c>
    </row>
    <row r="208" spans="1:7" ht="15.75" x14ac:dyDescent="0.25">
      <c r="A208" s="42">
        <v>8</v>
      </c>
      <c r="B208" s="33" t="s">
        <v>85</v>
      </c>
      <c r="C208" s="34">
        <v>2299353.21</v>
      </c>
      <c r="D208" s="34">
        <v>1481801.21</v>
      </c>
      <c r="E208" s="35">
        <v>0.64444299999999999</v>
      </c>
      <c r="F208" s="34">
        <v>1373123.65</v>
      </c>
      <c r="G208" s="35">
        <v>0.59717799999999999</v>
      </c>
    </row>
    <row r="209" spans="1:7" ht="15.75" x14ac:dyDescent="0.25">
      <c r="A209" s="42">
        <v>9</v>
      </c>
      <c r="B209" s="33" t="s">
        <v>118</v>
      </c>
      <c r="C209" s="34">
        <v>3792736.41</v>
      </c>
      <c r="D209" s="34">
        <v>2517221.23</v>
      </c>
      <c r="E209" s="35">
        <v>0.66369500000000003</v>
      </c>
      <c r="F209" s="34">
        <v>2262994.13</v>
      </c>
      <c r="G209" s="35">
        <v>0.596665</v>
      </c>
    </row>
    <row r="210" spans="1:7" ht="15.75" x14ac:dyDescent="0.25">
      <c r="A210" s="42">
        <v>10</v>
      </c>
      <c r="B210" s="33" t="s">
        <v>99</v>
      </c>
      <c r="C210" s="34">
        <v>4414786.5</v>
      </c>
      <c r="D210" s="34">
        <v>2633538.29</v>
      </c>
      <c r="E210" s="35">
        <v>0.59652700000000003</v>
      </c>
      <c r="F210" s="34">
        <v>2633538.29</v>
      </c>
      <c r="G210" s="35">
        <v>0.59652700000000003</v>
      </c>
    </row>
    <row r="211" spans="1:7" ht="15.75" x14ac:dyDescent="0.25">
      <c r="A211" s="42">
        <v>11</v>
      </c>
      <c r="B211" s="33" t="s">
        <v>103</v>
      </c>
      <c r="C211" s="34">
        <v>1842462.32</v>
      </c>
      <c r="D211" s="34">
        <v>1101418.8999999999</v>
      </c>
      <c r="E211" s="35">
        <v>0.59779700000000002</v>
      </c>
      <c r="F211" s="34">
        <v>1095909.49</v>
      </c>
      <c r="G211" s="35">
        <v>0.59480699999999997</v>
      </c>
    </row>
    <row r="212" spans="1:7" ht="15.75" x14ac:dyDescent="0.25">
      <c r="A212" s="42">
        <v>12</v>
      </c>
      <c r="B212" s="33" t="s">
        <v>115</v>
      </c>
      <c r="C212" s="34">
        <v>2653006.87</v>
      </c>
      <c r="D212" s="34">
        <v>1749978.57</v>
      </c>
      <c r="E212" s="35">
        <v>0.65962100000000001</v>
      </c>
      <c r="F212" s="34">
        <v>1574565.44</v>
      </c>
      <c r="G212" s="35">
        <v>0.59350199999999997</v>
      </c>
    </row>
    <row r="213" spans="1:7" ht="15.75" x14ac:dyDescent="0.25">
      <c r="A213" s="42">
        <v>13</v>
      </c>
      <c r="B213" s="33" t="s">
        <v>52</v>
      </c>
      <c r="C213" s="34">
        <v>1202037.33</v>
      </c>
      <c r="D213" s="34">
        <v>711413.85</v>
      </c>
      <c r="E213" s="35">
        <v>0.59184000000000003</v>
      </c>
      <c r="F213" s="34">
        <v>711413.85</v>
      </c>
      <c r="G213" s="35">
        <v>0.59184000000000003</v>
      </c>
    </row>
    <row r="214" spans="1:7" ht="15.75" x14ac:dyDescent="0.25">
      <c r="A214" s="42">
        <v>14</v>
      </c>
      <c r="B214" s="33" t="s">
        <v>55</v>
      </c>
      <c r="C214" s="34">
        <v>5305601.58</v>
      </c>
      <c r="D214" s="34">
        <v>3125481.78</v>
      </c>
      <c r="E214" s="35">
        <v>0.58909100000000003</v>
      </c>
      <c r="F214" s="34">
        <v>3125481.78</v>
      </c>
      <c r="G214" s="35">
        <v>0.58909100000000003</v>
      </c>
    </row>
    <row r="215" spans="1:7" ht="15.75" x14ac:dyDescent="0.25">
      <c r="A215" s="42">
        <v>15</v>
      </c>
      <c r="B215" s="33" t="s">
        <v>72</v>
      </c>
      <c r="C215" s="34">
        <v>2018689.72</v>
      </c>
      <c r="D215" s="34">
        <v>1185292.31</v>
      </c>
      <c r="E215" s="35">
        <v>0.58715899999999999</v>
      </c>
      <c r="F215" s="34">
        <v>1176370.3500000001</v>
      </c>
      <c r="G215" s="35">
        <v>0.58274000000000004</v>
      </c>
    </row>
    <row r="216" spans="1:7" ht="15.75" x14ac:dyDescent="0.25">
      <c r="A216" s="42">
        <v>16</v>
      </c>
      <c r="B216" s="33" t="s">
        <v>80</v>
      </c>
      <c r="C216" s="34">
        <v>8002135.3799999999</v>
      </c>
      <c r="D216" s="34">
        <v>4853577.1399999997</v>
      </c>
      <c r="E216" s="35">
        <v>0.60653500000000005</v>
      </c>
      <c r="F216" s="34">
        <v>4626111.9800000004</v>
      </c>
      <c r="G216" s="35">
        <v>0.57811000000000001</v>
      </c>
    </row>
    <row r="217" spans="1:7" ht="15.75" x14ac:dyDescent="0.25">
      <c r="A217" s="42">
        <v>17</v>
      </c>
      <c r="B217" s="33" t="s">
        <v>89</v>
      </c>
      <c r="C217" s="34">
        <v>1674310.44</v>
      </c>
      <c r="D217" s="34">
        <v>1040400.15</v>
      </c>
      <c r="E217" s="35">
        <v>0.62139</v>
      </c>
      <c r="F217" s="34">
        <v>967495.59</v>
      </c>
      <c r="G217" s="35">
        <v>0.577847</v>
      </c>
    </row>
    <row r="218" spans="1:7" ht="15.75" x14ac:dyDescent="0.25">
      <c r="A218" s="42">
        <v>18</v>
      </c>
      <c r="B218" s="33" t="s">
        <v>56</v>
      </c>
      <c r="C218" s="34">
        <v>1946608.7</v>
      </c>
      <c r="D218" s="34">
        <v>1163979.46</v>
      </c>
      <c r="E218" s="35">
        <v>0.59795200000000004</v>
      </c>
      <c r="F218" s="34">
        <v>1122751.6599999999</v>
      </c>
      <c r="G218" s="35">
        <v>0.57677299999999998</v>
      </c>
    </row>
    <row r="219" spans="1:7" ht="15.75" x14ac:dyDescent="0.25">
      <c r="A219" s="42">
        <v>19</v>
      </c>
      <c r="B219" s="33" t="s">
        <v>77</v>
      </c>
      <c r="C219" s="34">
        <v>3597501.9</v>
      </c>
      <c r="D219" s="34">
        <v>2138961.88</v>
      </c>
      <c r="E219" s="35">
        <v>0.59456900000000001</v>
      </c>
      <c r="F219" s="34">
        <v>2069954.86</v>
      </c>
      <c r="G219" s="35">
        <v>0.57538699999999998</v>
      </c>
    </row>
    <row r="220" spans="1:7" ht="15.75" x14ac:dyDescent="0.25">
      <c r="A220" s="42">
        <v>20</v>
      </c>
      <c r="B220" s="33" t="s">
        <v>83</v>
      </c>
      <c r="C220" s="34">
        <v>1919151.63</v>
      </c>
      <c r="D220" s="34">
        <v>1091748.99</v>
      </c>
      <c r="E220" s="35">
        <v>0.56887100000000002</v>
      </c>
      <c r="F220" s="34">
        <v>1085420.8700000001</v>
      </c>
      <c r="G220" s="35">
        <v>0.56557299999999999</v>
      </c>
    </row>
    <row r="221" spans="1:7" ht="15.75" x14ac:dyDescent="0.25">
      <c r="A221" s="42">
        <v>21</v>
      </c>
      <c r="B221" s="33" t="s">
        <v>79</v>
      </c>
      <c r="C221" s="34">
        <v>5948278.1600000001</v>
      </c>
      <c r="D221" s="34">
        <v>3383435.01</v>
      </c>
      <c r="E221" s="35">
        <v>0.56880900000000001</v>
      </c>
      <c r="F221" s="34">
        <v>3336636.6</v>
      </c>
      <c r="G221" s="35">
        <v>0.56094200000000005</v>
      </c>
    </row>
    <row r="222" spans="1:7" ht="15.75" x14ac:dyDescent="0.25">
      <c r="A222" s="42">
        <v>22</v>
      </c>
      <c r="B222" s="33" t="s">
        <v>101</v>
      </c>
      <c r="C222" s="34">
        <v>33327869</v>
      </c>
      <c r="D222" s="34">
        <v>19996384.57</v>
      </c>
      <c r="E222" s="35">
        <v>0.59999000000000002</v>
      </c>
      <c r="F222" s="34">
        <v>18684305.57</v>
      </c>
      <c r="G222" s="35">
        <v>0.56062100000000004</v>
      </c>
    </row>
    <row r="223" spans="1:7" ht="15.75" x14ac:dyDescent="0.25">
      <c r="A223" s="42">
        <v>23</v>
      </c>
      <c r="B223" s="33" t="s">
        <v>68</v>
      </c>
      <c r="C223" s="34">
        <v>4663869.2</v>
      </c>
      <c r="D223" s="34">
        <v>2665827.4500000002</v>
      </c>
      <c r="E223" s="35">
        <v>0.57159099999999996</v>
      </c>
      <c r="F223" s="34">
        <v>2606487.66</v>
      </c>
      <c r="G223" s="35">
        <v>0.55886800000000003</v>
      </c>
    </row>
    <row r="224" spans="1:7" ht="15.75" x14ac:dyDescent="0.25">
      <c r="A224" s="42">
        <v>24</v>
      </c>
      <c r="B224" s="33" t="s">
        <v>81</v>
      </c>
      <c r="C224" s="34">
        <v>2842763.49</v>
      </c>
      <c r="D224" s="34">
        <v>1688600.76</v>
      </c>
      <c r="E224" s="35">
        <v>0.59399999999999997</v>
      </c>
      <c r="F224" s="34">
        <v>1570400.07</v>
      </c>
      <c r="G224" s="35">
        <v>0.55242000000000002</v>
      </c>
    </row>
    <row r="225" spans="1:7" ht="15.75" x14ac:dyDescent="0.25">
      <c r="A225" s="42">
        <v>25</v>
      </c>
      <c r="B225" s="33" t="s">
        <v>112</v>
      </c>
      <c r="C225" s="34">
        <v>3214175.15</v>
      </c>
      <c r="D225" s="34">
        <v>2216829.2400000002</v>
      </c>
      <c r="E225" s="35">
        <v>0.68970399999999998</v>
      </c>
      <c r="F225" s="34">
        <v>1771782.62</v>
      </c>
      <c r="G225" s="35">
        <v>0.55123999999999995</v>
      </c>
    </row>
    <row r="226" spans="1:7" ht="15.75" x14ac:dyDescent="0.25">
      <c r="A226" s="42">
        <v>26</v>
      </c>
      <c r="B226" s="33" t="s">
        <v>66</v>
      </c>
      <c r="C226" s="34">
        <v>10511124.779999999</v>
      </c>
      <c r="D226" s="34">
        <v>6436708.2000000002</v>
      </c>
      <c r="E226" s="35">
        <v>0.612371</v>
      </c>
      <c r="F226" s="34">
        <v>5787775.1600000001</v>
      </c>
      <c r="G226" s="35">
        <v>0.55063300000000004</v>
      </c>
    </row>
    <row r="227" spans="1:7" ht="15.75" x14ac:dyDescent="0.25">
      <c r="A227" s="42">
        <v>27</v>
      </c>
      <c r="B227" s="33" t="s">
        <v>86</v>
      </c>
      <c r="C227" s="34">
        <v>1638485.83</v>
      </c>
      <c r="D227" s="34">
        <v>988262.04</v>
      </c>
      <c r="E227" s="35">
        <v>0.60315600000000003</v>
      </c>
      <c r="F227" s="34">
        <v>902099.61</v>
      </c>
      <c r="G227" s="35">
        <v>0.55056899999999998</v>
      </c>
    </row>
    <row r="228" spans="1:7" ht="15.75" x14ac:dyDescent="0.25">
      <c r="A228" s="42">
        <v>28</v>
      </c>
      <c r="B228" s="33" t="s">
        <v>46</v>
      </c>
      <c r="C228" s="34">
        <v>144502282.02000001</v>
      </c>
      <c r="D228" s="34">
        <v>108634565.81</v>
      </c>
      <c r="E228" s="35">
        <v>0.75178400000000001</v>
      </c>
      <c r="F228" s="34">
        <v>79553781.359999999</v>
      </c>
      <c r="G228" s="35">
        <v>0.55053700000000005</v>
      </c>
    </row>
    <row r="229" spans="1:7" ht="15.75" x14ac:dyDescent="0.25">
      <c r="A229" s="42">
        <v>29</v>
      </c>
      <c r="B229" s="33" t="s">
        <v>121</v>
      </c>
      <c r="C229" s="34">
        <v>1380791.39</v>
      </c>
      <c r="D229" s="34">
        <v>758699.54</v>
      </c>
      <c r="E229" s="35">
        <v>0.54946700000000004</v>
      </c>
      <c r="F229" s="34">
        <v>758699.54</v>
      </c>
      <c r="G229" s="35">
        <v>0.54946700000000004</v>
      </c>
    </row>
    <row r="230" spans="1:7" ht="15.75" x14ac:dyDescent="0.25">
      <c r="A230" s="42">
        <v>30</v>
      </c>
      <c r="B230" s="33" t="s">
        <v>58</v>
      </c>
      <c r="C230" s="34">
        <v>9374623.5299999993</v>
      </c>
      <c r="D230" s="34">
        <v>5427210.4400000004</v>
      </c>
      <c r="E230" s="35">
        <v>0.57892600000000005</v>
      </c>
      <c r="F230" s="34">
        <v>5099856.51</v>
      </c>
      <c r="G230" s="35">
        <v>0.54400700000000002</v>
      </c>
    </row>
    <row r="231" spans="1:7" ht="15.75" x14ac:dyDescent="0.25">
      <c r="A231" s="42">
        <v>31</v>
      </c>
      <c r="B231" s="33" t="s">
        <v>74</v>
      </c>
      <c r="C231" s="34">
        <v>3128381.74</v>
      </c>
      <c r="D231" s="34">
        <v>1699846.74</v>
      </c>
      <c r="E231" s="35">
        <v>0.54336300000000004</v>
      </c>
      <c r="F231" s="34">
        <v>1699846.74</v>
      </c>
      <c r="G231" s="35">
        <v>0.54336300000000004</v>
      </c>
    </row>
    <row r="232" spans="1:7" ht="15.75" x14ac:dyDescent="0.25">
      <c r="A232" s="42">
        <v>32</v>
      </c>
      <c r="B232" s="33" t="s">
        <v>71</v>
      </c>
      <c r="C232" s="34">
        <v>667748.68000000005</v>
      </c>
      <c r="D232" s="34">
        <v>357075.22</v>
      </c>
      <c r="E232" s="35">
        <v>0.53474500000000003</v>
      </c>
      <c r="F232" s="34">
        <v>357075.22</v>
      </c>
      <c r="G232" s="35">
        <v>0.53474500000000003</v>
      </c>
    </row>
    <row r="233" spans="1:7" ht="15.75" x14ac:dyDescent="0.25">
      <c r="A233" s="42">
        <v>33</v>
      </c>
      <c r="B233" s="33" t="s">
        <v>59</v>
      </c>
      <c r="C233" s="34">
        <v>15258708.66</v>
      </c>
      <c r="D233" s="34">
        <v>9764963.8100000005</v>
      </c>
      <c r="E233" s="35">
        <v>0.63995999999999997</v>
      </c>
      <c r="F233" s="34">
        <v>8130552.8499999996</v>
      </c>
      <c r="G233" s="35">
        <v>0.53284699999999996</v>
      </c>
    </row>
    <row r="234" spans="1:7" ht="15.75" x14ac:dyDescent="0.25">
      <c r="A234" s="42">
        <v>34</v>
      </c>
      <c r="B234" s="33" t="s">
        <v>109</v>
      </c>
      <c r="C234" s="34">
        <v>4203663.79</v>
      </c>
      <c r="D234" s="34">
        <v>2770924.12</v>
      </c>
      <c r="E234" s="35">
        <v>0.659169</v>
      </c>
      <c r="F234" s="34">
        <v>2221620.54</v>
      </c>
      <c r="G234" s="35">
        <v>0.52849599999999997</v>
      </c>
    </row>
    <row r="235" spans="1:7" ht="15.75" x14ac:dyDescent="0.25">
      <c r="A235" s="42">
        <v>35</v>
      </c>
      <c r="B235" s="33" t="s">
        <v>92</v>
      </c>
      <c r="C235" s="34">
        <v>14587521.41</v>
      </c>
      <c r="D235" s="34">
        <v>7710062.75</v>
      </c>
      <c r="E235" s="35">
        <v>0.52853799999999995</v>
      </c>
      <c r="F235" s="34">
        <v>7700962.75</v>
      </c>
      <c r="G235" s="35">
        <v>0.52791399999999999</v>
      </c>
    </row>
    <row r="236" spans="1:7" ht="15.75" x14ac:dyDescent="0.25">
      <c r="A236" s="42">
        <v>36</v>
      </c>
      <c r="B236" s="33" t="s">
        <v>64</v>
      </c>
      <c r="C236" s="34">
        <v>3532636.19</v>
      </c>
      <c r="D236" s="34">
        <v>1938937.75</v>
      </c>
      <c r="E236" s="35">
        <v>0.54886400000000002</v>
      </c>
      <c r="F236" s="34">
        <v>1863186.12</v>
      </c>
      <c r="G236" s="35">
        <v>0.52742100000000003</v>
      </c>
    </row>
    <row r="237" spans="1:7" ht="15.75" x14ac:dyDescent="0.25">
      <c r="A237" s="42">
        <v>37</v>
      </c>
      <c r="B237" s="33" t="s">
        <v>123</v>
      </c>
      <c r="C237" s="34">
        <v>4779714.68</v>
      </c>
      <c r="D237" s="34">
        <v>2883220.84</v>
      </c>
      <c r="E237" s="35">
        <v>0.60321999999999998</v>
      </c>
      <c r="F237" s="34">
        <v>2515684.17</v>
      </c>
      <c r="G237" s="35">
        <v>0.52632500000000004</v>
      </c>
    </row>
    <row r="238" spans="1:7" ht="15.75" x14ac:dyDescent="0.25">
      <c r="A238" s="42">
        <v>38</v>
      </c>
      <c r="B238" s="33" t="s">
        <v>87</v>
      </c>
      <c r="C238" s="34">
        <v>2487056.7000000002</v>
      </c>
      <c r="D238" s="34">
        <v>1414763.12</v>
      </c>
      <c r="E238" s="35">
        <v>0.56884999999999997</v>
      </c>
      <c r="F238" s="34">
        <v>1305237.71</v>
      </c>
      <c r="G238" s="35">
        <v>0.52481199999999995</v>
      </c>
    </row>
    <row r="239" spans="1:7" ht="15.75" x14ac:dyDescent="0.25">
      <c r="A239" s="42">
        <v>39</v>
      </c>
      <c r="B239" s="33" t="s">
        <v>120</v>
      </c>
      <c r="C239" s="34">
        <v>3363126.22</v>
      </c>
      <c r="D239" s="34">
        <v>2139438.87</v>
      </c>
      <c r="E239" s="35">
        <v>0.63614599999999999</v>
      </c>
      <c r="F239" s="34">
        <v>1761114.73</v>
      </c>
      <c r="G239" s="35">
        <v>0.52365399999999995</v>
      </c>
    </row>
    <row r="240" spans="1:7" ht="15.75" x14ac:dyDescent="0.25">
      <c r="A240" s="42">
        <v>40</v>
      </c>
      <c r="B240" s="33" t="s">
        <v>50</v>
      </c>
      <c r="C240" s="34">
        <v>480386.47</v>
      </c>
      <c r="D240" s="34">
        <v>260095.99</v>
      </c>
      <c r="E240" s="35">
        <v>0.541431</v>
      </c>
      <c r="F240" s="34">
        <v>251350.75</v>
      </c>
      <c r="G240" s="35">
        <v>0.52322599999999997</v>
      </c>
    </row>
    <row r="241" spans="1:7" ht="15.75" x14ac:dyDescent="0.25">
      <c r="A241" s="42">
        <v>41</v>
      </c>
      <c r="B241" s="33" t="s">
        <v>82</v>
      </c>
      <c r="C241" s="34">
        <v>9294880.3800000008</v>
      </c>
      <c r="D241" s="34">
        <v>5055490.21</v>
      </c>
      <c r="E241" s="35">
        <v>0.54390099999999997</v>
      </c>
      <c r="F241" s="34">
        <v>4852915.43</v>
      </c>
      <c r="G241" s="35">
        <v>0.52210599999999996</v>
      </c>
    </row>
    <row r="242" spans="1:7" ht="15.75" x14ac:dyDescent="0.25">
      <c r="A242" s="42">
        <v>42</v>
      </c>
      <c r="B242" s="33" t="s">
        <v>113</v>
      </c>
      <c r="C242" s="34">
        <v>3615703.13</v>
      </c>
      <c r="D242" s="34">
        <v>2302580.92</v>
      </c>
      <c r="E242" s="35">
        <v>0.63682799999999995</v>
      </c>
      <c r="F242" s="34">
        <v>1882397.7</v>
      </c>
      <c r="G242" s="35">
        <v>0.520617</v>
      </c>
    </row>
    <row r="243" spans="1:7" ht="15.75" x14ac:dyDescent="0.25">
      <c r="A243" s="42">
        <v>43</v>
      </c>
      <c r="B243" s="33" t="s">
        <v>63</v>
      </c>
      <c r="C243" s="34">
        <v>862284.04</v>
      </c>
      <c r="D243" s="34">
        <v>448344.16</v>
      </c>
      <c r="E243" s="35">
        <v>0.51995000000000002</v>
      </c>
      <c r="F243" s="34">
        <v>448344.16</v>
      </c>
      <c r="G243" s="35">
        <v>0.51995000000000002</v>
      </c>
    </row>
    <row r="244" spans="1:7" ht="15.75" x14ac:dyDescent="0.25">
      <c r="A244" s="42">
        <v>44</v>
      </c>
      <c r="B244" s="33" t="s">
        <v>75</v>
      </c>
      <c r="C244" s="34">
        <v>23974221.390000001</v>
      </c>
      <c r="D244" s="34">
        <v>12806597.859999999</v>
      </c>
      <c r="E244" s="35">
        <v>0.53418200000000005</v>
      </c>
      <c r="F244" s="34">
        <v>12431043.109999999</v>
      </c>
      <c r="G244" s="35">
        <v>0.51851700000000001</v>
      </c>
    </row>
    <row r="245" spans="1:7" ht="15.75" x14ac:dyDescent="0.25">
      <c r="A245" s="42">
        <v>45</v>
      </c>
      <c r="B245" s="33" t="s">
        <v>104</v>
      </c>
      <c r="C245" s="34">
        <v>62098210.859999999</v>
      </c>
      <c r="D245" s="34">
        <v>33999291.530000001</v>
      </c>
      <c r="E245" s="35">
        <v>0.54750799999999999</v>
      </c>
      <c r="F245" s="34">
        <v>32057436.530000001</v>
      </c>
      <c r="G245" s="35">
        <v>0.51623799999999997</v>
      </c>
    </row>
    <row r="246" spans="1:7" ht="15.75" x14ac:dyDescent="0.25">
      <c r="A246" s="42">
        <v>46</v>
      </c>
      <c r="B246" s="33" t="s">
        <v>57</v>
      </c>
      <c r="C246" s="34">
        <v>4163426.4</v>
      </c>
      <c r="D246" s="34">
        <v>2157107.86</v>
      </c>
      <c r="E246" s="35">
        <v>0.51810900000000004</v>
      </c>
      <c r="F246" s="34">
        <v>2138001.46</v>
      </c>
      <c r="G246" s="35">
        <v>0.51351999999999998</v>
      </c>
    </row>
    <row r="247" spans="1:7" ht="15.75" x14ac:dyDescent="0.25">
      <c r="A247" s="42">
        <v>47</v>
      </c>
      <c r="B247" s="33" t="s">
        <v>76</v>
      </c>
      <c r="C247" s="34">
        <v>50073447.259999998</v>
      </c>
      <c r="D247" s="34">
        <v>29524871.609999999</v>
      </c>
      <c r="E247" s="35">
        <v>0.58963100000000002</v>
      </c>
      <c r="F247" s="34">
        <v>25708359.379999999</v>
      </c>
      <c r="G247" s="35">
        <v>0.51341300000000001</v>
      </c>
    </row>
    <row r="248" spans="1:7" ht="15.75" x14ac:dyDescent="0.25">
      <c r="A248" s="42">
        <v>48</v>
      </c>
      <c r="B248" s="33" t="s">
        <v>110</v>
      </c>
      <c r="C248" s="34">
        <v>4173909.28</v>
      </c>
      <c r="D248" s="34">
        <v>2280853.98</v>
      </c>
      <c r="E248" s="35">
        <v>0.54645500000000002</v>
      </c>
      <c r="F248" s="34">
        <v>2138740.7400000002</v>
      </c>
      <c r="G248" s="35">
        <v>0.51240699999999995</v>
      </c>
    </row>
    <row r="249" spans="1:7" ht="15.75" x14ac:dyDescent="0.25">
      <c r="A249" s="42">
        <v>49</v>
      </c>
      <c r="B249" s="33" t="s">
        <v>49</v>
      </c>
      <c r="C249" s="34">
        <v>2886912.2</v>
      </c>
      <c r="D249" s="34">
        <v>1492106.44</v>
      </c>
      <c r="E249" s="35">
        <v>0.51685199999999998</v>
      </c>
      <c r="F249" s="34">
        <v>1476419.45</v>
      </c>
      <c r="G249" s="35">
        <v>0.51141800000000004</v>
      </c>
    </row>
    <row r="250" spans="1:7" ht="15.75" x14ac:dyDescent="0.25">
      <c r="A250" s="42">
        <v>50</v>
      </c>
      <c r="B250" s="33" t="s">
        <v>88</v>
      </c>
      <c r="C250" s="34">
        <v>1478185.28</v>
      </c>
      <c r="D250" s="34">
        <v>870970.02</v>
      </c>
      <c r="E250" s="35">
        <v>0.58921599999999996</v>
      </c>
      <c r="F250" s="34">
        <v>753656.1</v>
      </c>
      <c r="G250" s="35">
        <v>0.50985199999999997</v>
      </c>
    </row>
    <row r="251" spans="1:7" ht="15.75" x14ac:dyDescent="0.25">
      <c r="A251" s="42">
        <v>51</v>
      </c>
      <c r="B251" s="33" t="s">
        <v>102</v>
      </c>
      <c r="C251" s="34">
        <v>50593082.649999999</v>
      </c>
      <c r="D251" s="34">
        <v>28341188.329999998</v>
      </c>
      <c r="E251" s="35">
        <v>0.56017899999999998</v>
      </c>
      <c r="F251" s="34">
        <v>25446742.690000001</v>
      </c>
      <c r="G251" s="35">
        <v>0.502969</v>
      </c>
    </row>
    <row r="252" spans="1:7" ht="15.75" x14ac:dyDescent="0.25">
      <c r="A252" s="42">
        <v>52</v>
      </c>
      <c r="B252" s="33" t="s">
        <v>90</v>
      </c>
      <c r="C252" s="34">
        <v>3831314.74</v>
      </c>
      <c r="D252" s="34">
        <v>2022702.83</v>
      </c>
      <c r="E252" s="35">
        <v>0.52793999999999996</v>
      </c>
      <c r="F252" s="34">
        <v>1899713.29</v>
      </c>
      <c r="G252" s="35">
        <v>0.495838</v>
      </c>
    </row>
    <row r="253" spans="1:7" ht="15.75" x14ac:dyDescent="0.25">
      <c r="A253" s="42">
        <v>53</v>
      </c>
      <c r="B253" s="33" t="s">
        <v>53</v>
      </c>
      <c r="C253" s="34">
        <v>522716.09</v>
      </c>
      <c r="D253" s="34">
        <v>256506.39</v>
      </c>
      <c r="E253" s="35">
        <v>0.49071799999999999</v>
      </c>
      <c r="F253" s="34">
        <v>256506.39</v>
      </c>
      <c r="G253" s="35">
        <v>0.49071799999999999</v>
      </c>
    </row>
    <row r="254" spans="1:7" ht="15.75" x14ac:dyDescent="0.25">
      <c r="A254" s="42">
        <v>54</v>
      </c>
      <c r="B254" s="33" t="s">
        <v>69</v>
      </c>
      <c r="C254" s="34">
        <v>5808721.0899999999</v>
      </c>
      <c r="D254" s="34">
        <v>3779097.47</v>
      </c>
      <c r="E254" s="35">
        <v>0.65059</v>
      </c>
      <c r="F254" s="34">
        <v>2796775.48</v>
      </c>
      <c r="G254" s="35">
        <v>0.48147899999999999</v>
      </c>
    </row>
    <row r="255" spans="1:7" ht="15.75" x14ac:dyDescent="0.25">
      <c r="A255" s="42">
        <v>55</v>
      </c>
      <c r="B255" s="33" t="s">
        <v>116</v>
      </c>
      <c r="C255" s="34">
        <v>2708908.57</v>
      </c>
      <c r="D255" s="34">
        <v>1692048.21</v>
      </c>
      <c r="E255" s="35">
        <v>0.62462399999999996</v>
      </c>
      <c r="F255" s="34">
        <v>1301234.6499999999</v>
      </c>
      <c r="G255" s="35">
        <v>0.480354</v>
      </c>
    </row>
    <row r="256" spans="1:7" ht="15.75" x14ac:dyDescent="0.25">
      <c r="A256" s="42">
        <v>56</v>
      </c>
      <c r="B256" s="33" t="s">
        <v>91</v>
      </c>
      <c r="C256" s="34">
        <v>3462256.32</v>
      </c>
      <c r="D256" s="34">
        <v>1782059.31</v>
      </c>
      <c r="E256" s="35">
        <v>0.51471</v>
      </c>
      <c r="F256" s="34">
        <v>1646375.23</v>
      </c>
      <c r="G256" s="35">
        <v>0.47552100000000003</v>
      </c>
    </row>
    <row r="257" spans="1:7" ht="15.75" x14ac:dyDescent="0.25">
      <c r="A257" s="42">
        <v>57</v>
      </c>
      <c r="B257" s="33" t="s">
        <v>119</v>
      </c>
      <c r="C257" s="34">
        <v>1370764.11</v>
      </c>
      <c r="D257" s="34">
        <v>705936.11</v>
      </c>
      <c r="E257" s="35">
        <v>0.51499499999999998</v>
      </c>
      <c r="F257" s="34">
        <v>649482.59</v>
      </c>
      <c r="G257" s="35">
        <v>0.47381099999999998</v>
      </c>
    </row>
    <row r="258" spans="1:7" ht="15.75" x14ac:dyDescent="0.25">
      <c r="A258" s="42">
        <v>58</v>
      </c>
      <c r="B258" s="33" t="s">
        <v>114</v>
      </c>
      <c r="C258" s="34">
        <v>3400312.44</v>
      </c>
      <c r="D258" s="34">
        <v>2083116.92</v>
      </c>
      <c r="E258" s="35">
        <v>0.61262499999999998</v>
      </c>
      <c r="F258" s="34">
        <v>1589792.03</v>
      </c>
      <c r="G258" s="35">
        <v>0.46754299999999999</v>
      </c>
    </row>
    <row r="259" spans="1:7" ht="15.75" x14ac:dyDescent="0.25">
      <c r="A259" s="42">
        <v>59</v>
      </c>
      <c r="B259" s="33" t="s">
        <v>93</v>
      </c>
      <c r="C259" s="34">
        <v>2261988.65</v>
      </c>
      <c r="D259" s="34">
        <v>1174948.54</v>
      </c>
      <c r="E259" s="35">
        <v>0.519432</v>
      </c>
      <c r="F259" s="34">
        <v>1042549.52</v>
      </c>
      <c r="G259" s="35">
        <v>0.46089999999999998</v>
      </c>
    </row>
    <row r="260" spans="1:7" ht="15.75" x14ac:dyDescent="0.25">
      <c r="A260" s="42">
        <v>60</v>
      </c>
      <c r="B260" s="33" t="s">
        <v>70</v>
      </c>
      <c r="C260" s="34">
        <v>3873963.45</v>
      </c>
      <c r="D260" s="34">
        <v>1793966.72</v>
      </c>
      <c r="E260" s="35">
        <v>0.46308300000000002</v>
      </c>
      <c r="F260" s="34">
        <v>1692305.4</v>
      </c>
      <c r="G260" s="35">
        <v>0.43684099999999998</v>
      </c>
    </row>
    <row r="261" spans="1:7" ht="15.75" x14ac:dyDescent="0.25">
      <c r="A261" s="42">
        <v>61</v>
      </c>
      <c r="B261" s="33" t="s">
        <v>94</v>
      </c>
      <c r="C261" s="34">
        <v>2646274.25</v>
      </c>
      <c r="D261" s="34">
        <v>1229543.03</v>
      </c>
      <c r="E261" s="35">
        <v>0.46463199999999999</v>
      </c>
      <c r="F261" s="34">
        <v>1046116.02</v>
      </c>
      <c r="G261" s="35">
        <v>0.39531699999999997</v>
      </c>
    </row>
    <row r="262" spans="1:7" ht="15.75" x14ac:dyDescent="0.25">
      <c r="A262" s="42">
        <v>62</v>
      </c>
      <c r="B262" s="33" t="s">
        <v>60</v>
      </c>
      <c r="C262" s="34">
        <v>422385.63</v>
      </c>
      <c r="D262" s="34">
        <v>158161.20000000001</v>
      </c>
      <c r="E262" s="35">
        <v>0.37444699999999997</v>
      </c>
      <c r="F262" s="34">
        <v>145910.66</v>
      </c>
      <c r="G262" s="35">
        <v>0.34544399999999997</v>
      </c>
    </row>
    <row r="263" spans="1:7" ht="15.75" x14ac:dyDescent="0.25">
      <c r="A263" s="42">
        <v>63</v>
      </c>
      <c r="B263" s="33" t="s">
        <v>105</v>
      </c>
      <c r="C263" s="34">
        <v>17936532.649999999</v>
      </c>
      <c r="D263" s="34">
        <v>8415819.6199999992</v>
      </c>
      <c r="E263" s="35">
        <v>0.46920000000000001</v>
      </c>
      <c r="F263" s="34">
        <v>6084500.1200000001</v>
      </c>
      <c r="G263" s="35">
        <v>0.33922400000000003</v>
      </c>
    </row>
    <row r="264" spans="1:7" ht="15.75" x14ac:dyDescent="0.25">
      <c r="A264" s="42">
        <v>64</v>
      </c>
      <c r="B264" s="33" t="s">
        <v>163</v>
      </c>
      <c r="C264" s="34">
        <v>963476.46</v>
      </c>
      <c r="D264" s="34">
        <v>221521.05</v>
      </c>
      <c r="E264" s="35">
        <v>0.22991800000000001</v>
      </c>
      <c r="F264" s="34">
        <v>212873.66</v>
      </c>
      <c r="G264" s="35">
        <v>0.220943</v>
      </c>
    </row>
    <row r="265" spans="1:7" ht="15.75" x14ac:dyDescent="0.25">
      <c r="A265" s="42">
        <v>65</v>
      </c>
      <c r="B265" s="33" t="s">
        <v>125</v>
      </c>
      <c r="C265" s="34">
        <v>5283005.0599999996</v>
      </c>
      <c r="D265" s="34">
        <v>3454141.95</v>
      </c>
      <c r="E265" s="35">
        <v>0.65382099999999999</v>
      </c>
      <c r="F265" s="34">
        <v>1097846.8500000001</v>
      </c>
      <c r="G265" s="35">
        <v>0.20780699999999999</v>
      </c>
    </row>
    <row r="266" spans="1:7" ht="15.75" x14ac:dyDescent="0.25">
      <c r="A266" s="42">
        <v>66</v>
      </c>
      <c r="B266" s="33" t="s">
        <v>61</v>
      </c>
      <c r="C266" s="34">
        <v>37086</v>
      </c>
      <c r="D266" s="34">
        <v>7206</v>
      </c>
      <c r="E266" s="35">
        <v>0.19430500000000001</v>
      </c>
      <c r="F266" s="34">
        <v>7206</v>
      </c>
      <c r="G266" s="35">
        <v>0.19430500000000001</v>
      </c>
    </row>
    <row r="267" spans="1:7" x14ac:dyDescent="0.25">
      <c r="A267" s="101" t="s">
        <v>126</v>
      </c>
      <c r="B267" s="102"/>
      <c r="C267" s="39">
        <v>787918970.84000003</v>
      </c>
      <c r="D267" s="39">
        <v>500571846.13</v>
      </c>
      <c r="E267" s="40">
        <v>0.63530900000000001</v>
      </c>
      <c r="F267" s="39">
        <v>431146493.79000002</v>
      </c>
      <c r="G267" s="40">
        <v>0.54719600000000002</v>
      </c>
    </row>
    <row r="268" spans="1:7" x14ac:dyDescent="0.25"/>
    <row r="269" spans="1:7" hidden="1" x14ac:dyDescent="0.25"/>
    <row r="270" spans="1:7" hidden="1" x14ac:dyDescent="0.25"/>
    <row r="271" spans="1:7" ht="15.75" hidden="1" x14ac:dyDescent="0.25">
      <c r="A271" s="41"/>
      <c r="B271" s="41"/>
      <c r="C271" s="41"/>
      <c r="D271" s="41"/>
      <c r="E271" s="41"/>
      <c r="F271" s="41"/>
      <c r="G271" s="41"/>
    </row>
  </sheetData>
  <mergeCells count="33">
    <mergeCell ref="A198:G198"/>
    <mergeCell ref="A199:G199"/>
    <mergeCell ref="A267:B267"/>
    <mergeCell ref="A117:G117"/>
    <mergeCell ref="A118:G118"/>
    <mergeCell ref="A170:B170"/>
    <mergeCell ref="A176:G176"/>
    <mergeCell ref="A177:G177"/>
    <mergeCell ref="A92:G92"/>
    <mergeCell ref="A93:G93"/>
    <mergeCell ref="A94:G94"/>
    <mergeCell ref="A111:B111"/>
    <mergeCell ref="A195:B195"/>
    <mergeCell ref="A63:A67"/>
    <mergeCell ref="A68:A78"/>
    <mergeCell ref="A79:A84"/>
    <mergeCell ref="A85:A86"/>
    <mergeCell ref="A87:B87"/>
    <mergeCell ref="A31:A38"/>
    <mergeCell ref="A39:A50"/>
    <mergeCell ref="A51:A52"/>
    <mergeCell ref="A53:A55"/>
    <mergeCell ref="A56:A62"/>
    <mergeCell ref="A9:A10"/>
    <mergeCell ref="A11:A16"/>
    <mergeCell ref="A17:A19"/>
    <mergeCell ref="A20:A24"/>
    <mergeCell ref="A25:A30"/>
    <mergeCell ref="A1:G1"/>
    <mergeCell ref="A2:G2"/>
    <mergeCell ref="A3:G3"/>
    <mergeCell ref="A4:G4"/>
    <mergeCell ref="A6:A8"/>
  </mergeCells>
  <printOptions horizontalCentered="1" verticalCentered="1"/>
  <pageMargins left="0.39370078740157483" right="0.39370078740157483" top="0.39370078740157483" bottom="0.39370078740157483" header="0" footer="0"/>
  <pageSetup paperSize="9" scale="47" fitToHeight="0" orientation="portrait" r:id="rId1"/>
  <rowBreaks count="6" manualBreakCount="6">
    <brk id="1" max="16383" man="1"/>
    <brk id="89" max="16383" man="1"/>
    <brk id="114" max="16383" man="1"/>
    <brk id="171" max="16383" man="1"/>
    <brk id="196" max="16383" man="1"/>
    <brk id="268"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71"/>
  <sheetViews>
    <sheetView showGridLines="0" workbookViewId="0">
      <selection activeCell="B7" sqref="B7"/>
    </sheetView>
  </sheetViews>
  <sheetFormatPr baseColWidth="10" defaultColWidth="0" defaultRowHeight="15" zeroHeight="1" x14ac:dyDescent="0.25"/>
  <cols>
    <col min="1" max="1" width="16" customWidth="1"/>
    <col min="2" max="2" width="80" customWidth="1"/>
    <col min="3" max="4" width="20" customWidth="1"/>
    <col min="5" max="5" width="23" customWidth="1"/>
    <col min="6" max="7" width="20" customWidth="1"/>
    <col min="8" max="16384" width="9.140625" hidden="1"/>
  </cols>
  <sheetData>
    <row r="1" spans="1:7" ht="140.1" customHeight="1" x14ac:dyDescent="0.25">
      <c r="A1" s="96" t="s">
        <v>162</v>
      </c>
      <c r="B1" s="97"/>
      <c r="C1" s="97"/>
      <c r="D1" s="97"/>
      <c r="E1" s="97"/>
      <c r="F1" s="97"/>
      <c r="G1" s="97"/>
    </row>
    <row r="2" spans="1:7" x14ac:dyDescent="0.25">
      <c r="A2" s="97"/>
      <c r="B2" s="97"/>
      <c r="C2" s="97"/>
      <c r="D2" s="97"/>
      <c r="E2" s="97"/>
      <c r="F2" s="97"/>
      <c r="G2" s="97"/>
    </row>
    <row r="3" spans="1:7" ht="15.75" x14ac:dyDescent="0.25">
      <c r="A3" s="98" t="s">
        <v>37</v>
      </c>
      <c r="B3" s="97"/>
      <c r="C3" s="97"/>
      <c r="D3" s="97"/>
      <c r="E3" s="97"/>
      <c r="F3" s="97"/>
      <c r="G3" s="97"/>
    </row>
    <row r="4" spans="1:7" ht="15.75" x14ac:dyDescent="0.25">
      <c r="A4" s="98" t="s">
        <v>137</v>
      </c>
      <c r="B4" s="97"/>
      <c r="C4" s="97"/>
      <c r="D4" s="97"/>
      <c r="E4" s="97"/>
      <c r="F4" s="97"/>
      <c r="G4" s="97"/>
    </row>
    <row r="5" spans="1:7" ht="38.25" x14ac:dyDescent="0.25">
      <c r="A5" s="31" t="s">
        <v>39</v>
      </c>
      <c r="B5" s="32" t="s">
        <v>40</v>
      </c>
      <c r="C5" s="31" t="s">
        <v>18</v>
      </c>
      <c r="D5" s="31" t="s">
        <v>19</v>
      </c>
      <c r="E5" s="31" t="s">
        <v>41</v>
      </c>
      <c r="F5" s="31" t="s">
        <v>21</v>
      </c>
      <c r="G5" s="31" t="s">
        <v>42</v>
      </c>
    </row>
    <row r="6" spans="1:7" ht="15.75" x14ac:dyDescent="0.25">
      <c r="A6" s="99">
        <v>1</v>
      </c>
      <c r="B6" s="36" t="s">
        <v>43</v>
      </c>
      <c r="C6" s="37">
        <v>40916594.700000003</v>
      </c>
      <c r="D6" s="37">
        <v>27520536.239999998</v>
      </c>
      <c r="E6" s="38">
        <v>0.672601</v>
      </c>
      <c r="F6" s="37">
        <v>27514574.239999998</v>
      </c>
      <c r="G6" s="38">
        <v>0.67245500000000002</v>
      </c>
    </row>
    <row r="7" spans="1:7" ht="15.75" x14ac:dyDescent="0.25">
      <c r="A7" s="100"/>
      <c r="B7" s="33" t="s">
        <v>43</v>
      </c>
      <c r="C7" s="34">
        <v>40509713.509999998</v>
      </c>
      <c r="D7" s="34">
        <v>27336450.050000001</v>
      </c>
      <c r="E7" s="35">
        <v>0.67481199999999997</v>
      </c>
      <c r="F7" s="34">
        <v>27336450.050000001</v>
      </c>
      <c r="G7" s="35">
        <v>0.67481199999999997</v>
      </c>
    </row>
    <row r="8" spans="1:7" ht="15.75" x14ac:dyDescent="0.25">
      <c r="A8" s="100"/>
      <c r="B8" s="33" t="s">
        <v>44</v>
      </c>
      <c r="C8" s="34">
        <v>406881.19</v>
      </c>
      <c r="D8" s="34">
        <v>184086.19</v>
      </c>
      <c r="E8" s="35">
        <v>0.452432</v>
      </c>
      <c r="F8" s="34">
        <v>178124.19</v>
      </c>
      <c r="G8" s="35">
        <v>0.43777899999999997</v>
      </c>
    </row>
    <row r="9" spans="1:7" ht="15.75" x14ac:dyDescent="0.25">
      <c r="A9" s="99">
        <v>2</v>
      </c>
      <c r="B9" s="36" t="s">
        <v>45</v>
      </c>
      <c r="C9" s="37">
        <v>103278061.84</v>
      </c>
      <c r="D9" s="37">
        <v>73954988.909999996</v>
      </c>
      <c r="E9" s="38">
        <v>0.71607600000000005</v>
      </c>
      <c r="F9" s="37">
        <v>53082071.549999997</v>
      </c>
      <c r="G9" s="38">
        <v>0.51397199999999998</v>
      </c>
    </row>
    <row r="10" spans="1:7" ht="15.75" x14ac:dyDescent="0.25">
      <c r="A10" s="100"/>
      <c r="B10" s="33" t="s">
        <v>46</v>
      </c>
      <c r="C10" s="34">
        <v>40164657.909999996</v>
      </c>
      <c r="D10" s="34">
        <v>33190631.050000001</v>
      </c>
      <c r="E10" s="35">
        <v>0.82636399999999999</v>
      </c>
      <c r="F10" s="34">
        <v>26051159.129999999</v>
      </c>
      <c r="G10" s="35">
        <v>0.64860899999999999</v>
      </c>
    </row>
    <row r="11" spans="1:7" ht="15.75" x14ac:dyDescent="0.25">
      <c r="A11" s="100"/>
      <c r="B11" s="33" t="s">
        <v>48</v>
      </c>
      <c r="C11" s="34">
        <v>27299609.280000001</v>
      </c>
      <c r="D11" s="34">
        <v>20867341.809999999</v>
      </c>
      <c r="E11" s="35">
        <v>0.76438200000000001</v>
      </c>
      <c r="F11" s="34">
        <v>12752294.310000001</v>
      </c>
      <c r="G11" s="35">
        <v>0.46712399999999998</v>
      </c>
    </row>
    <row r="12" spans="1:7" ht="15.75" x14ac:dyDescent="0.25">
      <c r="A12" s="100"/>
      <c r="B12" s="33" t="s">
        <v>47</v>
      </c>
      <c r="C12" s="34">
        <v>31767399.949999999</v>
      </c>
      <c r="D12" s="34">
        <v>17991877.260000002</v>
      </c>
      <c r="E12" s="35">
        <v>0.56636299999999995</v>
      </c>
      <c r="F12" s="34">
        <v>13202214.73</v>
      </c>
      <c r="G12" s="35">
        <v>0.41559000000000001</v>
      </c>
    </row>
    <row r="13" spans="1:7" ht="15.75" x14ac:dyDescent="0.25">
      <c r="A13" s="100"/>
      <c r="B13" s="33" t="s">
        <v>50</v>
      </c>
      <c r="C13" s="34">
        <v>1369020.56</v>
      </c>
      <c r="D13" s="34">
        <v>435787.1</v>
      </c>
      <c r="E13" s="35">
        <v>0.31831999999999999</v>
      </c>
      <c r="F13" s="34">
        <v>370319.13</v>
      </c>
      <c r="G13" s="35">
        <v>0.27049899999999999</v>
      </c>
    </row>
    <row r="14" spans="1:7" ht="15.75" x14ac:dyDescent="0.25">
      <c r="A14" s="100"/>
      <c r="B14" s="33" t="s">
        <v>49</v>
      </c>
      <c r="C14" s="34">
        <v>2677374.14</v>
      </c>
      <c r="D14" s="34">
        <v>1469351.69</v>
      </c>
      <c r="E14" s="35">
        <v>0.54880300000000004</v>
      </c>
      <c r="F14" s="34">
        <v>706084.25</v>
      </c>
      <c r="G14" s="35">
        <v>0.26372299999999999</v>
      </c>
    </row>
    <row r="15" spans="1:7" ht="15.75" x14ac:dyDescent="0.25">
      <c r="A15" s="99">
        <v>3</v>
      </c>
      <c r="B15" s="36" t="s">
        <v>54</v>
      </c>
      <c r="C15" s="37">
        <v>19066666.93</v>
      </c>
      <c r="D15" s="37">
        <v>15317167.550000001</v>
      </c>
      <c r="E15" s="38">
        <v>0.80334799999999995</v>
      </c>
      <c r="F15" s="37">
        <v>7162705.8200000003</v>
      </c>
      <c r="G15" s="38">
        <v>0.375666</v>
      </c>
    </row>
    <row r="16" spans="1:7" ht="15.75" x14ac:dyDescent="0.25">
      <c r="A16" s="100"/>
      <c r="B16" s="33" t="s">
        <v>59</v>
      </c>
      <c r="C16" s="34">
        <v>18112502.120000001</v>
      </c>
      <c r="D16" s="34">
        <v>15128013.880000001</v>
      </c>
      <c r="E16" s="35">
        <v>0.835225</v>
      </c>
      <c r="F16" s="34">
        <v>7039430.4900000002</v>
      </c>
      <c r="G16" s="35">
        <v>0.38865</v>
      </c>
    </row>
    <row r="17" spans="1:7" ht="15.75" x14ac:dyDescent="0.25">
      <c r="A17" s="100"/>
      <c r="B17" s="33" t="s">
        <v>56</v>
      </c>
      <c r="C17" s="34">
        <v>246969.81</v>
      </c>
      <c r="D17" s="34">
        <v>117616.56</v>
      </c>
      <c r="E17" s="35">
        <v>0.47623900000000002</v>
      </c>
      <c r="F17" s="34">
        <v>83471.56</v>
      </c>
      <c r="G17" s="35">
        <v>0.33798299999999998</v>
      </c>
    </row>
    <row r="18" spans="1:7" ht="15.75" x14ac:dyDescent="0.25">
      <c r="A18" s="100"/>
      <c r="B18" s="33" t="s">
        <v>58</v>
      </c>
      <c r="C18" s="34">
        <v>662195</v>
      </c>
      <c r="D18" s="34">
        <v>71537.11</v>
      </c>
      <c r="E18" s="35">
        <v>0.10803</v>
      </c>
      <c r="F18" s="34">
        <v>39803.769999999997</v>
      </c>
      <c r="G18" s="35">
        <v>6.0109000000000003E-2</v>
      </c>
    </row>
    <row r="19" spans="1:7" ht="15.75" x14ac:dyDescent="0.25">
      <c r="A19" s="100"/>
      <c r="B19" s="33" t="s">
        <v>60</v>
      </c>
      <c r="C19" s="34">
        <v>45000</v>
      </c>
      <c r="D19" s="34">
        <v>0</v>
      </c>
      <c r="E19" s="35">
        <v>0</v>
      </c>
      <c r="F19" s="34">
        <v>0</v>
      </c>
      <c r="G19" s="35">
        <v>0</v>
      </c>
    </row>
    <row r="20" spans="1:7" ht="15.75" x14ac:dyDescent="0.25">
      <c r="A20" s="99">
        <v>4</v>
      </c>
      <c r="B20" s="36" t="s">
        <v>51</v>
      </c>
      <c r="C20" s="37">
        <v>637650.71</v>
      </c>
      <c r="D20" s="37">
        <v>322339.42</v>
      </c>
      <c r="E20" s="38">
        <v>0.50551100000000004</v>
      </c>
      <c r="F20" s="37">
        <v>237350.62</v>
      </c>
      <c r="G20" s="38">
        <v>0.37222699999999997</v>
      </c>
    </row>
    <row r="21" spans="1:7" ht="15.75" x14ac:dyDescent="0.25">
      <c r="A21" s="100"/>
      <c r="B21" s="33" t="s">
        <v>52</v>
      </c>
      <c r="C21" s="34">
        <v>341730.71</v>
      </c>
      <c r="D21" s="34">
        <v>258262.59</v>
      </c>
      <c r="E21" s="35">
        <v>0.755749</v>
      </c>
      <c r="F21" s="34">
        <v>188638.79</v>
      </c>
      <c r="G21" s="35">
        <v>0.55201</v>
      </c>
    </row>
    <row r="22" spans="1:7" ht="15.75" x14ac:dyDescent="0.25">
      <c r="A22" s="100"/>
      <c r="B22" s="33" t="s">
        <v>53</v>
      </c>
      <c r="C22" s="34">
        <v>295920</v>
      </c>
      <c r="D22" s="34">
        <v>64076.83</v>
      </c>
      <c r="E22" s="35">
        <v>0.216534</v>
      </c>
      <c r="F22" s="34">
        <v>48711.83</v>
      </c>
      <c r="G22" s="35">
        <v>0.16461100000000001</v>
      </c>
    </row>
    <row r="23" spans="1:7" ht="15.75" x14ac:dyDescent="0.25">
      <c r="A23" s="99">
        <v>5</v>
      </c>
      <c r="B23" s="36" t="s">
        <v>96</v>
      </c>
      <c r="C23" s="63">
        <f>C24+C25+C26</f>
        <v>24398289.210000001</v>
      </c>
      <c r="D23" s="63">
        <v>9457790.6799999997</v>
      </c>
      <c r="E23" s="64">
        <f>D23/C23</f>
        <v>0.38764155136433026</v>
      </c>
      <c r="F23" s="63">
        <v>8207622.6299999999</v>
      </c>
      <c r="G23" s="64">
        <f>F23/C23</f>
        <v>0.33640156321435782</v>
      </c>
    </row>
    <row r="24" spans="1:7" ht="15.75" x14ac:dyDescent="0.25">
      <c r="A24" s="100"/>
      <c r="B24" s="33" t="s">
        <v>97</v>
      </c>
      <c r="C24" s="34">
        <v>6904614.5999999996</v>
      </c>
      <c r="D24" s="34">
        <v>4370836.8499999996</v>
      </c>
      <c r="E24" s="35">
        <v>0.63303100000000001</v>
      </c>
      <c r="F24" s="34">
        <v>3543460.45</v>
      </c>
      <c r="G24" s="35">
        <v>0.51320200000000005</v>
      </c>
    </row>
    <row r="25" spans="1:7" ht="15.75" x14ac:dyDescent="0.25">
      <c r="A25" s="100"/>
      <c r="B25" s="33" t="s">
        <v>98</v>
      </c>
      <c r="C25" s="43">
        <f>4843114.61</f>
        <v>4843114.6100000003</v>
      </c>
      <c r="D25" s="43">
        <v>2517039.9300000002</v>
      </c>
      <c r="E25" s="45">
        <f>D25/C25</f>
        <v>0.51971512811256804</v>
      </c>
      <c r="F25" s="43">
        <v>2456089.9300000002</v>
      </c>
      <c r="G25" s="45">
        <f>F25/C25</f>
        <v>0.50713025145609758</v>
      </c>
    </row>
    <row r="26" spans="1:7" ht="15.75" x14ac:dyDescent="0.25">
      <c r="A26" s="100"/>
      <c r="B26" s="33" t="s">
        <v>99</v>
      </c>
      <c r="C26" s="43">
        <f>12430560+220000</f>
        <v>12650560</v>
      </c>
      <c r="D26" s="43">
        <v>2569913.9</v>
      </c>
      <c r="E26" s="45">
        <f>D26/C26</f>
        <v>0.20314625597602004</v>
      </c>
      <c r="F26" s="43">
        <v>2208072.25</v>
      </c>
      <c r="G26" s="45">
        <f>F26/C26</f>
        <v>0.17454343918371992</v>
      </c>
    </row>
    <row r="27" spans="1:7" ht="15.75" x14ac:dyDescent="0.25">
      <c r="A27" s="99">
        <v>6</v>
      </c>
      <c r="B27" s="36" t="s">
        <v>62</v>
      </c>
      <c r="C27" s="37">
        <v>2154152.17</v>
      </c>
      <c r="D27" s="37">
        <v>764823.41</v>
      </c>
      <c r="E27" s="38">
        <v>0.35504599999999997</v>
      </c>
      <c r="F27" s="37">
        <v>721403.9</v>
      </c>
      <c r="G27" s="38">
        <v>0.33489000000000002</v>
      </c>
    </row>
    <row r="28" spans="1:7" ht="15.75" x14ac:dyDescent="0.25">
      <c r="A28" s="100"/>
      <c r="B28" s="33" t="s">
        <v>63</v>
      </c>
      <c r="C28" s="34">
        <v>80570.570000000007</v>
      </c>
      <c r="D28" s="34">
        <v>68476.600000000006</v>
      </c>
      <c r="E28" s="35">
        <v>0.84989599999999998</v>
      </c>
      <c r="F28" s="34">
        <v>68476.600000000006</v>
      </c>
      <c r="G28" s="35">
        <v>0.84989599999999998</v>
      </c>
    </row>
    <row r="29" spans="1:7" ht="15.75" x14ac:dyDescent="0.25">
      <c r="A29" s="100"/>
      <c r="B29" s="33" t="s">
        <v>64</v>
      </c>
      <c r="C29" s="34">
        <v>2073581.6</v>
      </c>
      <c r="D29" s="34">
        <v>696346.81</v>
      </c>
      <c r="E29" s="35">
        <v>0.33581800000000001</v>
      </c>
      <c r="F29" s="34">
        <v>652927.30000000005</v>
      </c>
      <c r="G29" s="35">
        <v>0.31487900000000002</v>
      </c>
    </row>
    <row r="30" spans="1:7" ht="15.75" x14ac:dyDescent="0.25">
      <c r="A30" s="99">
        <v>7</v>
      </c>
      <c r="B30" s="36" t="s">
        <v>65</v>
      </c>
      <c r="C30" s="37">
        <v>19541320.510000002</v>
      </c>
      <c r="D30" s="37">
        <v>8677722.2899999991</v>
      </c>
      <c r="E30" s="38">
        <v>0.44407000000000002</v>
      </c>
      <c r="F30" s="37">
        <v>5977237.29</v>
      </c>
      <c r="G30" s="38">
        <v>0.30587700000000001</v>
      </c>
    </row>
    <row r="31" spans="1:7" ht="15.75" x14ac:dyDescent="0.25">
      <c r="A31" s="100"/>
      <c r="B31" s="33" t="s">
        <v>66</v>
      </c>
      <c r="C31" s="34">
        <v>1069129.42</v>
      </c>
      <c r="D31" s="34">
        <v>714647.28</v>
      </c>
      <c r="E31" s="35">
        <v>0.66843900000000001</v>
      </c>
      <c r="F31" s="34">
        <v>595478.27</v>
      </c>
      <c r="G31" s="35">
        <v>0.556975</v>
      </c>
    </row>
    <row r="32" spans="1:7" ht="15.75" x14ac:dyDescent="0.25">
      <c r="A32" s="100"/>
      <c r="B32" s="33" t="s">
        <v>67</v>
      </c>
      <c r="C32" s="34">
        <v>5422007.4000000004</v>
      </c>
      <c r="D32" s="34">
        <v>3582071.76</v>
      </c>
      <c r="E32" s="35">
        <v>0.66065399999999996</v>
      </c>
      <c r="F32" s="34">
        <v>2811221.89</v>
      </c>
      <c r="G32" s="35">
        <v>0.51848399999999994</v>
      </c>
    </row>
    <row r="33" spans="1:7" ht="15.75" x14ac:dyDescent="0.25">
      <c r="A33" s="100"/>
      <c r="B33" s="33" t="s">
        <v>68</v>
      </c>
      <c r="C33" s="34">
        <v>2578679.7400000002</v>
      </c>
      <c r="D33" s="34">
        <v>1595226.38</v>
      </c>
      <c r="E33" s="35">
        <v>0.61862099999999998</v>
      </c>
      <c r="F33" s="34">
        <v>1097054.58</v>
      </c>
      <c r="G33" s="35">
        <v>0.42543300000000001</v>
      </c>
    </row>
    <row r="34" spans="1:7" ht="15.75" x14ac:dyDescent="0.25">
      <c r="A34" s="100"/>
      <c r="B34" s="33" t="s">
        <v>69</v>
      </c>
      <c r="C34" s="34">
        <v>2651853.9500000002</v>
      </c>
      <c r="D34" s="34">
        <v>1134517.44</v>
      </c>
      <c r="E34" s="35">
        <v>0.42781999999999998</v>
      </c>
      <c r="F34" s="34">
        <v>916319.37</v>
      </c>
      <c r="G34" s="35">
        <v>0.34553899999999999</v>
      </c>
    </row>
    <row r="35" spans="1:7" ht="15.75" x14ac:dyDescent="0.25">
      <c r="A35" s="100"/>
      <c r="B35" s="33" t="s">
        <v>72</v>
      </c>
      <c r="C35" s="34">
        <v>6582800</v>
      </c>
      <c r="D35" s="34">
        <v>1176761.43</v>
      </c>
      <c r="E35" s="35">
        <v>0.17876300000000001</v>
      </c>
      <c r="F35" s="34">
        <v>547245.18000000005</v>
      </c>
      <c r="G35" s="35">
        <v>8.3132999999999999E-2</v>
      </c>
    </row>
    <row r="36" spans="1:7" ht="15.75" x14ac:dyDescent="0.25">
      <c r="A36" s="100"/>
      <c r="B36" s="33" t="s">
        <v>71</v>
      </c>
      <c r="C36" s="34">
        <v>463000</v>
      </c>
      <c r="D36" s="34">
        <v>39498</v>
      </c>
      <c r="E36" s="35">
        <v>8.5308999999999996E-2</v>
      </c>
      <c r="F36" s="34">
        <v>9918</v>
      </c>
      <c r="G36" s="35">
        <v>2.1420999999999999E-2</v>
      </c>
    </row>
    <row r="37" spans="1:7" ht="15.75" x14ac:dyDescent="0.25">
      <c r="A37" s="100"/>
      <c r="B37" s="33" t="s">
        <v>70</v>
      </c>
      <c r="C37" s="34">
        <v>773850</v>
      </c>
      <c r="D37" s="34">
        <v>435000</v>
      </c>
      <c r="E37" s="35">
        <v>0.56212399999999996</v>
      </c>
      <c r="F37" s="34">
        <v>0</v>
      </c>
      <c r="G37" s="35">
        <v>0</v>
      </c>
    </row>
    <row r="38" spans="1:7" ht="15.75" x14ac:dyDescent="0.25">
      <c r="A38" s="99">
        <v>8</v>
      </c>
      <c r="B38" s="36" t="s">
        <v>73</v>
      </c>
      <c r="C38" s="37">
        <v>55451007.75</v>
      </c>
      <c r="D38" s="37">
        <v>32477897.789999999</v>
      </c>
      <c r="E38" s="38">
        <v>0.585704</v>
      </c>
      <c r="F38" s="37">
        <v>16650131.59</v>
      </c>
      <c r="G38" s="38">
        <v>0.30026700000000001</v>
      </c>
    </row>
    <row r="39" spans="1:7" ht="15.75" x14ac:dyDescent="0.25">
      <c r="A39" s="100"/>
      <c r="B39" s="33" t="s">
        <v>74</v>
      </c>
      <c r="C39" s="34">
        <v>1297155.5</v>
      </c>
      <c r="D39" s="34">
        <v>1048750</v>
      </c>
      <c r="E39" s="35">
        <v>0.8085</v>
      </c>
      <c r="F39" s="34">
        <v>1026235</v>
      </c>
      <c r="G39" s="35">
        <v>0.79114300000000004</v>
      </c>
    </row>
    <row r="40" spans="1:7" ht="15.75" x14ac:dyDescent="0.25">
      <c r="A40" s="100"/>
      <c r="B40" s="33" t="s">
        <v>75</v>
      </c>
      <c r="C40" s="34">
        <v>1584145.07</v>
      </c>
      <c r="D40" s="34">
        <v>662237.52</v>
      </c>
      <c r="E40" s="35">
        <v>0.418041</v>
      </c>
      <c r="F40" s="34">
        <v>657351.92000000004</v>
      </c>
      <c r="G40" s="35">
        <v>0.41495700000000002</v>
      </c>
    </row>
    <row r="41" spans="1:7" ht="15.75" x14ac:dyDescent="0.25">
      <c r="A41" s="100"/>
      <c r="B41" s="33" t="s">
        <v>77</v>
      </c>
      <c r="C41" s="34">
        <v>16362456.27</v>
      </c>
      <c r="D41" s="34">
        <v>8147281.6600000001</v>
      </c>
      <c r="E41" s="35">
        <v>0.49792500000000001</v>
      </c>
      <c r="F41" s="34">
        <v>5536895</v>
      </c>
      <c r="G41" s="35">
        <v>0.33839000000000002</v>
      </c>
    </row>
    <row r="42" spans="1:7" ht="15.75" x14ac:dyDescent="0.25">
      <c r="A42" s="100"/>
      <c r="B42" s="33" t="s">
        <v>76</v>
      </c>
      <c r="C42" s="34">
        <v>36207250.909999996</v>
      </c>
      <c r="D42" s="34">
        <v>22619628.609999999</v>
      </c>
      <c r="E42" s="35">
        <v>0.624726</v>
      </c>
      <c r="F42" s="34">
        <v>9429649.6699999999</v>
      </c>
      <c r="G42" s="35">
        <v>0.26043500000000003</v>
      </c>
    </row>
    <row r="43" spans="1:7" ht="15.75" x14ac:dyDescent="0.25">
      <c r="A43" s="99">
        <v>9</v>
      </c>
      <c r="B43" s="36" t="s">
        <v>100</v>
      </c>
      <c r="C43" s="37">
        <v>441346674.45999998</v>
      </c>
      <c r="D43" s="37">
        <v>228550377.13999999</v>
      </c>
      <c r="E43" s="38">
        <v>0.51784799999999997</v>
      </c>
      <c r="F43" s="37">
        <v>130410021.98</v>
      </c>
      <c r="G43" s="38">
        <v>0.29548200000000002</v>
      </c>
    </row>
    <row r="44" spans="1:7" ht="15.75" x14ac:dyDescent="0.25">
      <c r="A44" s="100"/>
      <c r="B44" s="33" t="s">
        <v>101</v>
      </c>
      <c r="C44" s="34">
        <v>83485881.620000005</v>
      </c>
      <c r="D44" s="34">
        <v>49287532.380000003</v>
      </c>
      <c r="E44" s="35">
        <v>0.59036999999999995</v>
      </c>
      <c r="F44" s="34">
        <v>41757723.280000001</v>
      </c>
      <c r="G44" s="35">
        <v>0.50017699999999998</v>
      </c>
    </row>
    <row r="45" spans="1:7" ht="15.75" x14ac:dyDescent="0.25">
      <c r="A45" s="100"/>
      <c r="B45" s="33" t="s">
        <v>102</v>
      </c>
      <c r="C45" s="34">
        <v>13156318.59</v>
      </c>
      <c r="D45" s="34">
        <v>8619201.9299999997</v>
      </c>
      <c r="E45" s="35">
        <v>0.655138</v>
      </c>
      <c r="F45" s="34">
        <v>5125403.26</v>
      </c>
      <c r="G45" s="35">
        <v>0.38957700000000001</v>
      </c>
    </row>
    <row r="46" spans="1:7" ht="15.75" x14ac:dyDescent="0.25">
      <c r="A46" s="100"/>
      <c r="B46" s="33" t="s">
        <v>103</v>
      </c>
      <c r="C46" s="34">
        <v>97964040.5</v>
      </c>
      <c r="D46" s="34">
        <v>60717837.32</v>
      </c>
      <c r="E46" s="35">
        <v>0.61979700000000004</v>
      </c>
      <c r="F46" s="34">
        <v>37734971.119999997</v>
      </c>
      <c r="G46" s="35">
        <v>0.38519199999999998</v>
      </c>
    </row>
    <row r="47" spans="1:7" ht="15.75" x14ac:dyDescent="0.25">
      <c r="A47" s="100"/>
      <c r="B47" s="33" t="s">
        <v>104</v>
      </c>
      <c r="C47" s="34">
        <v>199359475.34</v>
      </c>
      <c r="D47" s="34">
        <v>77207241.709999993</v>
      </c>
      <c r="E47" s="35">
        <v>0.38727699999999998</v>
      </c>
      <c r="F47" s="34">
        <v>40545336.600000001</v>
      </c>
      <c r="G47" s="35">
        <v>0.203378</v>
      </c>
    </row>
    <row r="48" spans="1:7" ht="15.75" x14ac:dyDescent="0.25">
      <c r="A48" s="100"/>
      <c r="B48" s="33" t="s">
        <v>105</v>
      </c>
      <c r="C48" s="34">
        <v>47380958.409999996</v>
      </c>
      <c r="D48" s="34">
        <v>32718563.800000001</v>
      </c>
      <c r="E48" s="35">
        <v>0.69054199999999999</v>
      </c>
      <c r="F48" s="34">
        <v>5246587.72</v>
      </c>
      <c r="G48" s="35">
        <v>0.110732</v>
      </c>
    </row>
    <row r="49" spans="1:7" ht="15.75" x14ac:dyDescent="0.25">
      <c r="A49" s="99">
        <v>10</v>
      </c>
      <c r="B49" s="36" t="s">
        <v>106</v>
      </c>
      <c r="C49" s="37">
        <v>33601444.299999997</v>
      </c>
      <c r="D49" s="37">
        <v>12978916.810000001</v>
      </c>
      <c r="E49" s="38">
        <v>0.38626100000000002</v>
      </c>
      <c r="F49" s="37">
        <v>7249392.0800000001</v>
      </c>
      <c r="G49" s="38">
        <v>0.21574599999999999</v>
      </c>
    </row>
    <row r="50" spans="1:7" ht="15.75" x14ac:dyDescent="0.25">
      <c r="A50" s="100"/>
      <c r="B50" s="33" t="s">
        <v>109</v>
      </c>
      <c r="C50" s="34">
        <v>16004143.92</v>
      </c>
      <c r="D50" s="34">
        <v>9852077.0500000007</v>
      </c>
      <c r="E50" s="35">
        <v>0.615595</v>
      </c>
      <c r="F50" s="34">
        <v>5401384.7699999996</v>
      </c>
      <c r="G50" s="35">
        <v>0.33749899999999999</v>
      </c>
    </row>
    <row r="51" spans="1:7" ht="15.75" x14ac:dyDescent="0.25">
      <c r="A51" s="100"/>
      <c r="B51" s="33" t="s">
        <v>107</v>
      </c>
      <c r="C51" s="34">
        <v>221328</v>
      </c>
      <c r="D51" s="34">
        <v>89164</v>
      </c>
      <c r="E51" s="35">
        <v>0.40285900000000002</v>
      </c>
      <c r="F51" s="34">
        <v>37424.71</v>
      </c>
      <c r="G51" s="35">
        <v>0.16909199999999999</v>
      </c>
    </row>
    <row r="52" spans="1:7" ht="15.75" x14ac:dyDescent="0.25">
      <c r="A52" s="100"/>
      <c r="B52" s="33" t="s">
        <v>110</v>
      </c>
      <c r="C52" s="34">
        <v>15572575.779999999</v>
      </c>
      <c r="D52" s="34">
        <v>2843528.33</v>
      </c>
      <c r="E52" s="35">
        <v>0.18259800000000001</v>
      </c>
      <c r="F52" s="34">
        <v>1765311.24</v>
      </c>
      <c r="G52" s="35">
        <v>0.11336</v>
      </c>
    </row>
    <row r="53" spans="1:7" ht="15.75" x14ac:dyDescent="0.25">
      <c r="A53" s="100"/>
      <c r="B53" s="33" t="s">
        <v>108</v>
      </c>
      <c r="C53" s="34">
        <v>1803396.6</v>
      </c>
      <c r="D53" s="34">
        <v>194147.43</v>
      </c>
      <c r="E53" s="35">
        <v>0.107657</v>
      </c>
      <c r="F53" s="34">
        <v>45271.360000000001</v>
      </c>
      <c r="G53" s="35">
        <v>2.5103E-2</v>
      </c>
    </row>
    <row r="54" spans="1:7" ht="15.75" x14ac:dyDescent="0.25">
      <c r="A54" s="99">
        <v>11</v>
      </c>
      <c r="B54" s="36" t="s">
        <v>111</v>
      </c>
      <c r="C54" s="37">
        <v>46940473.990000002</v>
      </c>
      <c r="D54" s="37">
        <v>25609526.559999999</v>
      </c>
      <c r="E54" s="38">
        <v>0.54557500000000003</v>
      </c>
      <c r="F54" s="37">
        <v>8547087.7599999998</v>
      </c>
      <c r="G54" s="38">
        <v>0.182084</v>
      </c>
    </row>
    <row r="55" spans="1:7" ht="15.75" x14ac:dyDescent="0.25">
      <c r="A55" s="100"/>
      <c r="B55" s="33" t="s">
        <v>112</v>
      </c>
      <c r="C55" s="34">
        <v>4685085.68</v>
      </c>
      <c r="D55" s="34">
        <v>3237249.96</v>
      </c>
      <c r="E55" s="35">
        <v>0.69096900000000006</v>
      </c>
      <c r="F55" s="34">
        <v>1651184.07</v>
      </c>
      <c r="G55" s="35">
        <v>0.35243400000000003</v>
      </c>
    </row>
    <row r="56" spans="1:7" ht="15.75" x14ac:dyDescent="0.25">
      <c r="A56" s="100"/>
      <c r="B56" s="33" t="s">
        <v>114</v>
      </c>
      <c r="C56" s="34">
        <v>4568361.28</v>
      </c>
      <c r="D56" s="34">
        <v>2710590.56</v>
      </c>
      <c r="E56" s="35">
        <v>0.59333999999999998</v>
      </c>
      <c r="F56" s="34">
        <v>1429917.43</v>
      </c>
      <c r="G56" s="35">
        <v>0.313004</v>
      </c>
    </row>
    <row r="57" spans="1:7" ht="15.75" x14ac:dyDescent="0.25">
      <c r="A57" s="100"/>
      <c r="B57" s="33" t="s">
        <v>113</v>
      </c>
      <c r="C57" s="34">
        <v>3786287.47</v>
      </c>
      <c r="D57" s="34">
        <v>1884307.26</v>
      </c>
      <c r="E57" s="35">
        <v>0.497666</v>
      </c>
      <c r="F57" s="34">
        <v>1078733.33</v>
      </c>
      <c r="G57" s="35">
        <v>0.28490500000000002</v>
      </c>
    </row>
    <row r="58" spans="1:7" ht="15.75" x14ac:dyDescent="0.25">
      <c r="A58" s="100"/>
      <c r="B58" s="33" t="s">
        <v>116</v>
      </c>
      <c r="C58" s="34">
        <v>3648619.07</v>
      </c>
      <c r="D58" s="34">
        <v>1254812.51</v>
      </c>
      <c r="E58" s="35">
        <v>0.343914</v>
      </c>
      <c r="F58" s="34">
        <v>992060.08</v>
      </c>
      <c r="G58" s="35">
        <v>0.27189999999999998</v>
      </c>
    </row>
    <row r="59" spans="1:7" ht="15.75" x14ac:dyDescent="0.25">
      <c r="A59" s="100"/>
      <c r="B59" s="33" t="s">
        <v>115</v>
      </c>
      <c r="C59" s="34">
        <v>4710569.37</v>
      </c>
      <c r="D59" s="34">
        <v>3395239.23</v>
      </c>
      <c r="E59" s="35">
        <v>0.72077000000000002</v>
      </c>
      <c r="F59" s="34">
        <v>1114967.3600000001</v>
      </c>
      <c r="G59" s="35">
        <v>0.23669499999999999</v>
      </c>
    </row>
    <row r="60" spans="1:7" ht="15.75" x14ac:dyDescent="0.25">
      <c r="A60" s="100"/>
      <c r="B60" s="33" t="s">
        <v>117</v>
      </c>
      <c r="C60" s="34">
        <v>5897448.8499999996</v>
      </c>
      <c r="D60" s="34">
        <v>2672259</v>
      </c>
      <c r="E60" s="35">
        <v>0.453121</v>
      </c>
      <c r="F60" s="34">
        <v>1151427.99</v>
      </c>
      <c r="G60" s="35">
        <v>0.195242</v>
      </c>
    </row>
    <row r="61" spans="1:7" ht="15.75" x14ac:dyDescent="0.25">
      <c r="A61" s="100"/>
      <c r="B61" s="33" t="s">
        <v>118</v>
      </c>
      <c r="C61" s="34">
        <v>5354798.12</v>
      </c>
      <c r="D61" s="34">
        <v>1856083.44</v>
      </c>
      <c r="E61" s="35">
        <v>0.34662100000000001</v>
      </c>
      <c r="F61" s="34">
        <v>739217.04</v>
      </c>
      <c r="G61" s="35">
        <v>0.138048</v>
      </c>
    </row>
    <row r="62" spans="1:7" ht="15.75" x14ac:dyDescent="0.25">
      <c r="A62" s="100"/>
      <c r="B62" s="33" t="s">
        <v>120</v>
      </c>
      <c r="C62" s="34">
        <v>3391833.44</v>
      </c>
      <c r="D62" s="34">
        <v>1035931.13</v>
      </c>
      <c r="E62" s="35">
        <v>0.305419</v>
      </c>
      <c r="F62" s="34">
        <v>353193.87</v>
      </c>
      <c r="G62" s="35">
        <v>0.104131</v>
      </c>
    </row>
    <row r="63" spans="1:7" ht="15.75" x14ac:dyDescent="0.25">
      <c r="A63" s="100"/>
      <c r="B63" s="33" t="s">
        <v>119</v>
      </c>
      <c r="C63" s="34">
        <v>691454.03</v>
      </c>
      <c r="D63" s="34">
        <v>29172.31</v>
      </c>
      <c r="E63" s="35">
        <v>4.2189999999999998E-2</v>
      </c>
      <c r="F63" s="34">
        <v>15600</v>
      </c>
      <c r="G63" s="35">
        <v>2.2561000000000001E-2</v>
      </c>
    </row>
    <row r="64" spans="1:7" ht="15.75" x14ac:dyDescent="0.25">
      <c r="A64" s="100"/>
      <c r="B64" s="33" t="s">
        <v>121</v>
      </c>
      <c r="C64" s="34">
        <v>10206016.68</v>
      </c>
      <c r="D64" s="34">
        <v>7533881.1600000001</v>
      </c>
      <c r="E64" s="35">
        <v>0.73817999999999995</v>
      </c>
      <c r="F64" s="34">
        <v>20786.59</v>
      </c>
      <c r="G64" s="35">
        <v>2.0370000000000002E-3</v>
      </c>
    </row>
    <row r="65" spans="1:7" ht="15.75" x14ac:dyDescent="0.25">
      <c r="A65" s="99">
        <v>12</v>
      </c>
      <c r="B65" s="36" t="s">
        <v>84</v>
      </c>
      <c r="C65" s="37">
        <v>17233214.710000001</v>
      </c>
      <c r="D65" s="37">
        <v>4572743.5199999996</v>
      </c>
      <c r="E65" s="38">
        <v>0.265345</v>
      </c>
      <c r="F65" s="37">
        <v>2332955.6</v>
      </c>
      <c r="G65" s="38">
        <v>0.135376</v>
      </c>
    </row>
    <row r="66" spans="1:7" ht="15.75" x14ac:dyDescent="0.25">
      <c r="A66" s="100"/>
      <c r="B66" s="33" t="s">
        <v>85</v>
      </c>
      <c r="C66" s="34">
        <v>401194</v>
      </c>
      <c r="D66" s="34">
        <v>171329.49</v>
      </c>
      <c r="E66" s="35">
        <v>0.42704900000000001</v>
      </c>
      <c r="F66" s="34">
        <v>140576.9</v>
      </c>
      <c r="G66" s="35">
        <v>0.35039599999999999</v>
      </c>
    </row>
    <row r="67" spans="1:7" ht="15.75" x14ac:dyDescent="0.25">
      <c r="A67" s="100"/>
      <c r="B67" s="33" t="s">
        <v>95</v>
      </c>
      <c r="C67" s="34">
        <v>180000</v>
      </c>
      <c r="D67" s="34">
        <v>61708.56</v>
      </c>
      <c r="E67" s="35">
        <v>0.34282499999999999</v>
      </c>
      <c r="F67" s="34">
        <v>61708.56</v>
      </c>
      <c r="G67" s="35">
        <v>0.34282499999999999</v>
      </c>
    </row>
    <row r="68" spans="1:7" ht="15.75" x14ac:dyDescent="0.25">
      <c r="A68" s="100"/>
      <c r="B68" s="33" t="s">
        <v>90</v>
      </c>
      <c r="C68" s="34">
        <v>1578544</v>
      </c>
      <c r="D68" s="34">
        <v>751990.01</v>
      </c>
      <c r="E68" s="35">
        <v>0.47638200000000003</v>
      </c>
      <c r="F68" s="34">
        <v>368252.94</v>
      </c>
      <c r="G68" s="35">
        <v>0.23328599999999999</v>
      </c>
    </row>
    <row r="69" spans="1:7" ht="15.75" x14ac:dyDescent="0.25">
      <c r="A69" s="100"/>
      <c r="B69" s="33" t="s">
        <v>92</v>
      </c>
      <c r="C69" s="34">
        <v>11455772.66</v>
      </c>
      <c r="D69" s="34">
        <v>3000717.07</v>
      </c>
      <c r="E69" s="35">
        <v>0.26193899999999998</v>
      </c>
      <c r="F69" s="34">
        <v>1660037.29</v>
      </c>
      <c r="G69" s="35">
        <v>0.14490800000000001</v>
      </c>
    </row>
    <row r="70" spans="1:7" ht="15.75" x14ac:dyDescent="0.25">
      <c r="A70" s="100"/>
      <c r="B70" s="33" t="s">
        <v>94</v>
      </c>
      <c r="C70" s="34">
        <v>425194</v>
      </c>
      <c r="D70" s="34">
        <v>145411.68</v>
      </c>
      <c r="E70" s="35">
        <v>0.34198899999999999</v>
      </c>
      <c r="F70" s="34">
        <v>30156.59</v>
      </c>
      <c r="G70" s="35">
        <v>7.0924000000000001E-2</v>
      </c>
    </row>
    <row r="71" spans="1:7" ht="15.75" x14ac:dyDescent="0.25">
      <c r="A71" s="100"/>
      <c r="B71" s="33" t="s">
        <v>91</v>
      </c>
      <c r="C71" s="34">
        <v>732194</v>
      </c>
      <c r="D71" s="34">
        <v>194268.56</v>
      </c>
      <c r="E71" s="35">
        <v>0.265324</v>
      </c>
      <c r="F71" s="34">
        <v>37695.32</v>
      </c>
      <c r="G71" s="35">
        <v>5.1483000000000001E-2</v>
      </c>
    </row>
    <row r="72" spans="1:7" ht="15.75" x14ac:dyDescent="0.25">
      <c r="A72" s="100"/>
      <c r="B72" s="33" t="s">
        <v>89</v>
      </c>
      <c r="C72" s="34">
        <v>667094.05000000005</v>
      </c>
      <c r="D72" s="34">
        <v>24794.02</v>
      </c>
      <c r="E72" s="35">
        <v>3.7166999999999999E-2</v>
      </c>
      <c r="F72" s="34">
        <v>18145.02</v>
      </c>
      <c r="G72" s="35">
        <v>2.7199999999999998E-2</v>
      </c>
    </row>
    <row r="73" spans="1:7" ht="15.75" x14ac:dyDescent="0.25">
      <c r="A73" s="100"/>
      <c r="B73" s="33" t="s">
        <v>88</v>
      </c>
      <c r="C73" s="34">
        <v>321858</v>
      </c>
      <c r="D73" s="34">
        <v>39729.29</v>
      </c>
      <c r="E73" s="35">
        <v>0.12343700000000001</v>
      </c>
      <c r="F73" s="34">
        <v>4839.3999999999996</v>
      </c>
      <c r="G73" s="35">
        <v>1.5036000000000001E-2</v>
      </c>
    </row>
    <row r="74" spans="1:7" ht="15.75" x14ac:dyDescent="0.25">
      <c r="A74" s="100"/>
      <c r="B74" s="33" t="s">
        <v>93</v>
      </c>
      <c r="C74" s="34">
        <v>674956</v>
      </c>
      <c r="D74" s="34">
        <v>167822.69</v>
      </c>
      <c r="E74" s="35">
        <v>0.248642</v>
      </c>
      <c r="F74" s="34">
        <v>8581.4</v>
      </c>
      <c r="G74" s="35">
        <v>1.2714E-2</v>
      </c>
    </row>
    <row r="75" spans="1:7" ht="15.75" x14ac:dyDescent="0.25">
      <c r="A75" s="100"/>
      <c r="B75" s="33" t="s">
        <v>87</v>
      </c>
      <c r="C75" s="34">
        <v>546408</v>
      </c>
      <c r="D75" s="34">
        <v>14972.15</v>
      </c>
      <c r="E75" s="35">
        <v>2.7400999999999998E-2</v>
      </c>
      <c r="F75" s="34">
        <v>2962.18</v>
      </c>
      <c r="G75" s="35">
        <v>5.4209999999999996E-3</v>
      </c>
    </row>
    <row r="76" spans="1:7" ht="15.75" x14ac:dyDescent="0.25">
      <c r="A76" s="100"/>
      <c r="B76" s="33" t="s">
        <v>86</v>
      </c>
      <c r="C76" s="34">
        <v>250000</v>
      </c>
      <c r="D76" s="34">
        <v>0</v>
      </c>
      <c r="E76" s="35">
        <v>0</v>
      </c>
      <c r="F76" s="34">
        <v>0</v>
      </c>
      <c r="G76" s="35">
        <v>0</v>
      </c>
    </row>
    <row r="77" spans="1:7" ht="15.75" x14ac:dyDescent="0.25">
      <c r="A77" s="99">
        <v>13</v>
      </c>
      <c r="B77" s="36" t="s">
        <v>78</v>
      </c>
      <c r="C77" s="37">
        <v>15050517.84</v>
      </c>
      <c r="D77" s="37">
        <v>3504501.75</v>
      </c>
      <c r="E77" s="38">
        <v>0.232849</v>
      </c>
      <c r="F77" s="37">
        <v>1880075.66</v>
      </c>
      <c r="G77" s="38">
        <v>0.124918</v>
      </c>
    </row>
    <row r="78" spans="1:7" ht="15.75" x14ac:dyDescent="0.25">
      <c r="A78" s="100"/>
      <c r="B78" s="33" t="s">
        <v>79</v>
      </c>
      <c r="C78" s="34">
        <v>1501685.57</v>
      </c>
      <c r="D78" s="34">
        <v>875330.94</v>
      </c>
      <c r="E78" s="35">
        <v>0.58289899999999994</v>
      </c>
      <c r="F78" s="34">
        <v>632678.68000000005</v>
      </c>
      <c r="G78" s="35">
        <v>0.42131200000000002</v>
      </c>
    </row>
    <row r="79" spans="1:7" ht="15.75" x14ac:dyDescent="0.25">
      <c r="A79" s="100"/>
      <c r="B79" s="33" t="s">
        <v>81</v>
      </c>
      <c r="C79" s="34">
        <v>2203949.4700000002</v>
      </c>
      <c r="D79" s="34">
        <v>729513.96</v>
      </c>
      <c r="E79" s="35">
        <v>0.33100299999999999</v>
      </c>
      <c r="F79" s="34">
        <v>520064.33</v>
      </c>
      <c r="G79" s="35">
        <v>0.23596900000000001</v>
      </c>
    </row>
    <row r="80" spans="1:7" ht="15.75" x14ac:dyDescent="0.25">
      <c r="A80" s="100"/>
      <c r="B80" s="33" t="s">
        <v>80</v>
      </c>
      <c r="C80" s="34">
        <v>2780497.17</v>
      </c>
      <c r="D80" s="34">
        <v>1035159.1</v>
      </c>
      <c r="E80" s="35">
        <v>0.37229299999999999</v>
      </c>
      <c r="F80" s="34">
        <v>463066.98</v>
      </c>
      <c r="G80" s="35">
        <v>0.16654099999999999</v>
      </c>
    </row>
    <row r="81" spans="1:7" ht="15.75" x14ac:dyDescent="0.25">
      <c r="A81" s="100"/>
      <c r="B81" s="33" t="s">
        <v>82</v>
      </c>
      <c r="C81" s="34">
        <v>4141399.63</v>
      </c>
      <c r="D81" s="34">
        <v>669106.24</v>
      </c>
      <c r="E81" s="35">
        <v>0.16156499999999999</v>
      </c>
      <c r="F81" s="34">
        <v>151301.91</v>
      </c>
      <c r="G81" s="35">
        <v>3.6533999999999997E-2</v>
      </c>
    </row>
    <row r="82" spans="1:7" ht="15.75" x14ac:dyDescent="0.25">
      <c r="A82" s="100"/>
      <c r="B82" s="33" t="s">
        <v>83</v>
      </c>
      <c r="C82" s="34">
        <v>4422986</v>
      </c>
      <c r="D82" s="34">
        <v>195391.51</v>
      </c>
      <c r="E82" s="35">
        <v>4.4176E-2</v>
      </c>
      <c r="F82" s="34">
        <v>112963.76</v>
      </c>
      <c r="G82" s="35">
        <v>2.554E-2</v>
      </c>
    </row>
    <row r="83" spans="1:7" ht="15.75" x14ac:dyDescent="0.25">
      <c r="A83" s="99">
        <v>14</v>
      </c>
      <c r="B83" s="36" t="s">
        <v>122</v>
      </c>
      <c r="C83" s="37">
        <v>7562572.54</v>
      </c>
      <c r="D83" s="37">
        <v>1282732.96</v>
      </c>
      <c r="E83" s="38">
        <v>0.16961599999999999</v>
      </c>
      <c r="F83" s="37">
        <v>857619.09</v>
      </c>
      <c r="G83" s="38">
        <v>0.113403</v>
      </c>
    </row>
    <row r="84" spans="1:7" ht="15.75" x14ac:dyDescent="0.25">
      <c r="A84" s="100"/>
      <c r="B84" s="33" t="s">
        <v>123</v>
      </c>
      <c r="C84" s="34">
        <v>7562572.54</v>
      </c>
      <c r="D84" s="34">
        <v>1282732.96</v>
      </c>
      <c r="E84" s="35">
        <v>0.16961599999999999</v>
      </c>
      <c r="F84" s="34">
        <v>857619.09</v>
      </c>
      <c r="G84" s="35">
        <v>0.113403</v>
      </c>
    </row>
    <row r="85" spans="1:7" ht="15.75" x14ac:dyDescent="0.25">
      <c r="A85" s="99">
        <v>15</v>
      </c>
      <c r="B85" s="36" t="s">
        <v>124</v>
      </c>
      <c r="C85" s="37">
        <v>742674.35</v>
      </c>
      <c r="D85" s="37">
        <v>34017</v>
      </c>
      <c r="E85" s="38">
        <v>4.5803000000000003E-2</v>
      </c>
      <c r="F85" s="37">
        <v>34017</v>
      </c>
      <c r="G85" s="38">
        <v>4.5803000000000003E-2</v>
      </c>
    </row>
    <row r="86" spans="1:7" ht="15.75" x14ac:dyDescent="0.25">
      <c r="A86" s="100"/>
      <c r="B86" s="33" t="s">
        <v>125</v>
      </c>
      <c r="C86" s="34">
        <v>742674.35</v>
      </c>
      <c r="D86" s="34">
        <v>34017</v>
      </c>
      <c r="E86" s="35">
        <v>4.5803000000000003E-2</v>
      </c>
      <c r="F86" s="34">
        <v>34017</v>
      </c>
      <c r="G86" s="35">
        <v>4.5803000000000003E-2</v>
      </c>
    </row>
    <row r="87" spans="1:7" x14ac:dyDescent="0.25">
      <c r="A87" s="101" t="s">
        <v>126</v>
      </c>
      <c r="B87" s="102"/>
      <c r="C87" s="48">
        <f>SUM(C6+C9+C15+C20+C23+C27+C30+C38+C43+C49+C54+C65+C77+C83+C85)</f>
        <v>827921316.00999999</v>
      </c>
      <c r="D87" s="48">
        <f>SUM(D6+D9+D15+D20+D23+D27+D30+D38+D43+D49+D54+D65+D77+D83+D85)</f>
        <v>445026082.02999991</v>
      </c>
      <c r="E87" s="47">
        <f>D87/C87</f>
        <v>0.53752219374506927</v>
      </c>
      <c r="F87" s="48">
        <v>270864266.81</v>
      </c>
      <c r="G87" s="47">
        <f>F87/C87</f>
        <v>0.32716184687136185</v>
      </c>
    </row>
    <row r="88" spans="1:7" ht="6.95" customHeight="1" x14ac:dyDescent="0.25"/>
    <row r="89" spans="1:7" ht="6.95" customHeight="1" x14ac:dyDescent="0.25"/>
    <row r="90" spans="1:7" x14ac:dyDescent="0.25"/>
    <row r="91" spans="1:7" ht="15.75" x14ac:dyDescent="0.25">
      <c r="A91" s="41"/>
      <c r="B91" s="41"/>
      <c r="C91" s="41"/>
      <c r="D91" s="41"/>
      <c r="E91" s="41"/>
      <c r="F91" s="41"/>
      <c r="G91" s="41"/>
    </row>
    <row r="92" spans="1:7" x14ac:dyDescent="0.25">
      <c r="A92" s="103"/>
      <c r="B92" s="97"/>
      <c r="C92" s="97"/>
      <c r="D92" s="97"/>
      <c r="E92" s="97"/>
      <c r="F92" s="97"/>
      <c r="G92" s="97"/>
    </row>
    <row r="93" spans="1:7" ht="15.75" x14ac:dyDescent="0.25">
      <c r="A93" s="98" t="s">
        <v>127</v>
      </c>
      <c r="B93" s="104"/>
      <c r="C93" s="104"/>
      <c r="D93" s="104"/>
      <c r="E93" s="104"/>
      <c r="F93" s="104"/>
      <c r="G93" s="104"/>
    </row>
    <row r="94" spans="1:7" ht="15.75" x14ac:dyDescent="0.25">
      <c r="A94" s="98" t="s">
        <v>137</v>
      </c>
      <c r="B94" s="104"/>
      <c r="C94" s="104"/>
      <c r="D94" s="104"/>
      <c r="E94" s="104"/>
      <c r="F94" s="104"/>
      <c r="G94" s="104"/>
    </row>
    <row r="95" spans="1:7" ht="38.25" x14ac:dyDescent="0.25">
      <c r="A95" s="32" t="s">
        <v>128</v>
      </c>
      <c r="B95" s="32" t="s">
        <v>129</v>
      </c>
      <c r="C95" s="31" t="s">
        <v>18</v>
      </c>
      <c r="D95" s="31" t="s">
        <v>19</v>
      </c>
      <c r="E95" s="31" t="s">
        <v>41</v>
      </c>
      <c r="F95" s="31" t="s">
        <v>21</v>
      </c>
      <c r="G95" s="31" t="s">
        <v>42</v>
      </c>
    </row>
    <row r="96" spans="1:7" ht="15.75" x14ac:dyDescent="0.25">
      <c r="A96" s="42">
        <v>1</v>
      </c>
      <c r="B96" s="33" t="s">
        <v>43</v>
      </c>
      <c r="C96" s="34">
        <v>40916594.700000003</v>
      </c>
      <c r="D96" s="34">
        <v>27520536.239999998</v>
      </c>
      <c r="E96" s="35">
        <v>0.672601</v>
      </c>
      <c r="F96" s="34">
        <v>27514574.239999998</v>
      </c>
      <c r="G96" s="35">
        <v>0.67245500000000002</v>
      </c>
    </row>
    <row r="97" spans="1:7" ht="15.75" x14ac:dyDescent="0.25">
      <c r="A97" s="42">
        <v>2</v>
      </c>
      <c r="B97" s="33" t="s">
        <v>45</v>
      </c>
      <c r="C97" s="34">
        <v>103278061.84</v>
      </c>
      <c r="D97" s="34">
        <v>73954988.909999996</v>
      </c>
      <c r="E97" s="35">
        <v>0.71607600000000005</v>
      </c>
      <c r="F97" s="34">
        <v>53082071.549999997</v>
      </c>
      <c r="G97" s="35">
        <v>0.51397199999999998</v>
      </c>
    </row>
    <row r="98" spans="1:7" ht="15.75" x14ac:dyDescent="0.25">
      <c r="A98" s="42">
        <v>3</v>
      </c>
      <c r="B98" s="33" t="s">
        <v>54</v>
      </c>
      <c r="C98" s="34">
        <v>19066666.93</v>
      </c>
      <c r="D98" s="34">
        <v>15317167.550000001</v>
      </c>
      <c r="E98" s="35">
        <v>0.80334799999999995</v>
      </c>
      <c r="F98" s="34">
        <v>7162705.8200000003</v>
      </c>
      <c r="G98" s="35">
        <v>0.375666</v>
      </c>
    </row>
    <row r="99" spans="1:7" ht="15.75" x14ac:dyDescent="0.25">
      <c r="A99" s="42">
        <v>4</v>
      </c>
      <c r="B99" s="33" t="s">
        <v>51</v>
      </c>
      <c r="C99" s="43">
        <v>637650.71</v>
      </c>
      <c r="D99" s="43">
        <v>322339.42</v>
      </c>
      <c r="E99" s="45">
        <v>0.50551100000000004</v>
      </c>
      <c r="F99" s="43">
        <v>237350.62</v>
      </c>
      <c r="G99" s="45">
        <v>0.37222699999999997</v>
      </c>
    </row>
    <row r="100" spans="1:7" ht="15.75" x14ac:dyDescent="0.25">
      <c r="A100" s="42">
        <v>5</v>
      </c>
      <c r="B100" s="33" t="s">
        <v>96</v>
      </c>
      <c r="C100" s="43">
        <f>24178289.21+220000</f>
        <v>24398289.210000001</v>
      </c>
      <c r="D100" s="43">
        <v>9457790.6799999997</v>
      </c>
      <c r="E100" s="45">
        <f>D100/C100</f>
        <v>0.38764155136433026</v>
      </c>
      <c r="F100" s="43">
        <v>8207622.6299999999</v>
      </c>
      <c r="G100" s="45">
        <f>F100/C100</f>
        <v>0.33640156321435782</v>
      </c>
    </row>
    <row r="101" spans="1:7" ht="15.75" x14ac:dyDescent="0.25">
      <c r="A101" s="42">
        <v>6</v>
      </c>
      <c r="B101" s="33" t="s">
        <v>62</v>
      </c>
      <c r="C101" s="43">
        <v>2154152.17</v>
      </c>
      <c r="D101" s="43">
        <v>764823.41</v>
      </c>
      <c r="E101" s="45">
        <v>0.35504599999999997</v>
      </c>
      <c r="F101" s="43">
        <v>721403.9</v>
      </c>
      <c r="G101" s="45">
        <v>0.33489000000000002</v>
      </c>
    </row>
    <row r="102" spans="1:7" ht="15.75" x14ac:dyDescent="0.25">
      <c r="A102" s="42">
        <v>7</v>
      </c>
      <c r="B102" s="33" t="s">
        <v>65</v>
      </c>
      <c r="C102" s="43">
        <v>19541320.510000002</v>
      </c>
      <c r="D102" s="43">
        <v>8677722.2899999991</v>
      </c>
      <c r="E102" s="45">
        <v>0.44407000000000002</v>
      </c>
      <c r="F102" s="43">
        <v>5977237.29</v>
      </c>
      <c r="G102" s="45">
        <v>0.30587700000000001</v>
      </c>
    </row>
    <row r="103" spans="1:7" ht="15.75" x14ac:dyDescent="0.25">
      <c r="A103" s="42">
        <v>8</v>
      </c>
      <c r="B103" s="33" t="s">
        <v>73</v>
      </c>
      <c r="C103" s="43">
        <v>55451007.75</v>
      </c>
      <c r="D103" s="43">
        <v>32477897.789999999</v>
      </c>
      <c r="E103" s="45">
        <v>0.585704</v>
      </c>
      <c r="F103" s="43">
        <v>16650131.59</v>
      </c>
      <c r="G103" s="45">
        <v>0.30026700000000001</v>
      </c>
    </row>
    <row r="104" spans="1:7" ht="15.75" x14ac:dyDescent="0.25">
      <c r="A104" s="42">
        <v>9</v>
      </c>
      <c r="B104" s="33" t="s">
        <v>100</v>
      </c>
      <c r="C104" s="43">
        <v>441346674.45999998</v>
      </c>
      <c r="D104" s="43">
        <v>228550377.13999999</v>
      </c>
      <c r="E104" s="45">
        <v>0.51784799999999997</v>
      </c>
      <c r="F104" s="43">
        <v>130410021.98</v>
      </c>
      <c r="G104" s="45">
        <v>0.29548200000000002</v>
      </c>
    </row>
    <row r="105" spans="1:7" ht="15.75" x14ac:dyDescent="0.25">
      <c r="A105" s="42">
        <v>10</v>
      </c>
      <c r="B105" s="33" t="s">
        <v>106</v>
      </c>
      <c r="C105" s="34">
        <v>33601444.299999997</v>
      </c>
      <c r="D105" s="34">
        <v>12978916.810000001</v>
      </c>
      <c r="E105" s="35">
        <v>0.38626100000000002</v>
      </c>
      <c r="F105" s="34">
        <v>7249392.0800000001</v>
      </c>
      <c r="G105" s="35">
        <v>0.21574599999999999</v>
      </c>
    </row>
    <row r="106" spans="1:7" ht="15.75" x14ac:dyDescent="0.25">
      <c r="A106" s="42">
        <v>11</v>
      </c>
      <c r="B106" s="33" t="s">
        <v>111</v>
      </c>
      <c r="C106" s="34">
        <v>46940473.990000002</v>
      </c>
      <c r="D106" s="34">
        <v>25609526.559999999</v>
      </c>
      <c r="E106" s="35">
        <v>0.54557500000000003</v>
      </c>
      <c r="F106" s="34">
        <v>8547087.7599999998</v>
      </c>
      <c r="G106" s="35">
        <v>0.182084</v>
      </c>
    </row>
    <row r="107" spans="1:7" ht="15.75" x14ac:dyDescent="0.25">
      <c r="A107" s="42">
        <v>12</v>
      </c>
      <c r="B107" s="33" t="s">
        <v>84</v>
      </c>
      <c r="C107" s="34">
        <v>17233214.710000001</v>
      </c>
      <c r="D107" s="34">
        <v>4572743.5199999996</v>
      </c>
      <c r="E107" s="35">
        <v>0.265345</v>
      </c>
      <c r="F107" s="34">
        <v>2332955.6</v>
      </c>
      <c r="G107" s="35">
        <v>0.135376</v>
      </c>
    </row>
    <row r="108" spans="1:7" ht="15.75" x14ac:dyDescent="0.25">
      <c r="A108" s="42">
        <v>13</v>
      </c>
      <c r="B108" s="33" t="s">
        <v>78</v>
      </c>
      <c r="C108" s="34">
        <v>15050517.84</v>
      </c>
      <c r="D108" s="34">
        <v>3504501.75</v>
      </c>
      <c r="E108" s="35">
        <v>0.232849</v>
      </c>
      <c r="F108" s="34">
        <v>1880075.66</v>
      </c>
      <c r="G108" s="35">
        <v>0.124918</v>
      </c>
    </row>
    <row r="109" spans="1:7" ht="15.75" x14ac:dyDescent="0.25">
      <c r="A109" s="42">
        <v>14</v>
      </c>
      <c r="B109" s="33" t="s">
        <v>122</v>
      </c>
      <c r="C109" s="34">
        <v>7562572.54</v>
      </c>
      <c r="D109" s="34">
        <v>1282732.96</v>
      </c>
      <c r="E109" s="35">
        <v>0.16961599999999999</v>
      </c>
      <c r="F109" s="34">
        <v>857619.09</v>
      </c>
      <c r="G109" s="35">
        <v>0.113403</v>
      </c>
    </row>
    <row r="110" spans="1:7" ht="15.75" x14ac:dyDescent="0.25">
      <c r="A110" s="42">
        <v>15</v>
      </c>
      <c r="B110" s="33" t="s">
        <v>124</v>
      </c>
      <c r="C110" s="34">
        <v>742674.35</v>
      </c>
      <c r="D110" s="34">
        <v>34017</v>
      </c>
      <c r="E110" s="35">
        <v>4.5803000000000003E-2</v>
      </c>
      <c r="F110" s="34">
        <v>34017</v>
      </c>
      <c r="G110" s="35">
        <v>4.5803000000000003E-2</v>
      </c>
    </row>
    <row r="111" spans="1:7" x14ac:dyDescent="0.25">
      <c r="A111" s="101" t="s">
        <v>126</v>
      </c>
      <c r="B111" s="102"/>
      <c r="C111" s="48">
        <f>SUM(C96:C110)</f>
        <v>827921316.00999999</v>
      </c>
      <c r="D111" s="48">
        <v>445026082.02999997</v>
      </c>
      <c r="E111" s="47">
        <f>D111/C111</f>
        <v>0.53752219374506927</v>
      </c>
      <c r="F111" s="48">
        <v>270864266.81</v>
      </c>
      <c r="G111" s="47">
        <f>F111/C111</f>
        <v>0.32716184687136185</v>
      </c>
    </row>
    <row r="112" spans="1:7" ht="6.95" customHeight="1" x14ac:dyDescent="0.25"/>
    <row r="113" spans="1:7" ht="6.95" customHeight="1" x14ac:dyDescent="0.25"/>
    <row r="114" spans="1:7" x14ac:dyDescent="0.25"/>
    <row r="115" spans="1:7" ht="15.75" x14ac:dyDescent="0.25">
      <c r="A115" s="41"/>
      <c r="B115" s="41"/>
      <c r="C115" s="41"/>
      <c r="D115" s="41"/>
      <c r="E115" s="41"/>
      <c r="F115" s="41"/>
      <c r="G115" s="41"/>
    </row>
    <row r="116" spans="1:7" x14ac:dyDescent="0.25"/>
    <row r="117" spans="1:7" ht="15.75" x14ac:dyDescent="0.25">
      <c r="A117" s="98" t="s">
        <v>37</v>
      </c>
      <c r="B117" s="104"/>
      <c r="C117" s="104"/>
      <c r="D117" s="104"/>
      <c r="E117" s="104"/>
      <c r="F117" s="104"/>
      <c r="G117" s="104"/>
    </row>
    <row r="118" spans="1:7" ht="15.75" x14ac:dyDescent="0.25">
      <c r="A118" s="98" t="s">
        <v>137</v>
      </c>
      <c r="B118" s="104"/>
      <c r="C118" s="104"/>
      <c r="D118" s="104"/>
      <c r="E118" s="104"/>
      <c r="F118" s="104"/>
      <c r="G118" s="104"/>
    </row>
    <row r="119" spans="1:7" ht="38.25" x14ac:dyDescent="0.25">
      <c r="A119" s="32" t="s">
        <v>128</v>
      </c>
      <c r="B119" s="32" t="s">
        <v>130</v>
      </c>
      <c r="C119" s="31" t="s">
        <v>18</v>
      </c>
      <c r="D119" s="31" t="s">
        <v>19</v>
      </c>
      <c r="E119" s="31" t="s">
        <v>41</v>
      </c>
      <c r="F119" s="31" t="s">
        <v>21</v>
      </c>
      <c r="G119" s="31" t="s">
        <v>42</v>
      </c>
    </row>
    <row r="120" spans="1:7" ht="15.75" x14ac:dyDescent="0.25">
      <c r="A120" s="42">
        <v>1</v>
      </c>
      <c r="B120" s="33" t="s">
        <v>74</v>
      </c>
      <c r="C120" s="34">
        <v>1297155.5</v>
      </c>
      <c r="D120" s="34">
        <v>1048750</v>
      </c>
      <c r="E120" s="35">
        <v>0.8085</v>
      </c>
      <c r="F120" s="34">
        <v>1026235</v>
      </c>
      <c r="G120" s="35">
        <v>0.79114300000000004</v>
      </c>
    </row>
    <row r="121" spans="1:7" ht="15.75" x14ac:dyDescent="0.25">
      <c r="A121" s="42">
        <v>2</v>
      </c>
      <c r="B121" s="33" t="s">
        <v>43</v>
      </c>
      <c r="C121" s="34">
        <v>40509713.509999998</v>
      </c>
      <c r="D121" s="34">
        <v>27336450.050000001</v>
      </c>
      <c r="E121" s="35">
        <v>0.67481199999999997</v>
      </c>
      <c r="F121" s="34">
        <v>27336450.050000001</v>
      </c>
      <c r="G121" s="35">
        <v>0.67481199999999997</v>
      </c>
    </row>
    <row r="122" spans="1:7" ht="15.75" x14ac:dyDescent="0.25">
      <c r="A122" s="42">
        <v>3</v>
      </c>
      <c r="B122" s="33" t="s">
        <v>52</v>
      </c>
      <c r="C122" s="34">
        <v>341730.71</v>
      </c>
      <c r="D122" s="34">
        <v>258262.59</v>
      </c>
      <c r="E122" s="35">
        <v>0.755749</v>
      </c>
      <c r="F122" s="34">
        <v>188638.79</v>
      </c>
      <c r="G122" s="35">
        <v>0.55201</v>
      </c>
    </row>
    <row r="123" spans="1:7" ht="15.75" x14ac:dyDescent="0.25">
      <c r="A123" s="42">
        <v>4</v>
      </c>
      <c r="B123" s="33" t="s">
        <v>44</v>
      </c>
      <c r="C123" s="34">
        <v>406881.19</v>
      </c>
      <c r="D123" s="34">
        <v>184086.19</v>
      </c>
      <c r="E123" s="35">
        <v>0.452432</v>
      </c>
      <c r="F123" s="34">
        <v>178124.19</v>
      </c>
      <c r="G123" s="35">
        <v>0.43777899999999997</v>
      </c>
    </row>
    <row r="124" spans="1:7" ht="15.75" x14ac:dyDescent="0.25">
      <c r="A124" s="42">
        <v>5</v>
      </c>
      <c r="B124" s="33" t="s">
        <v>79</v>
      </c>
      <c r="C124" s="34">
        <v>1501685.57</v>
      </c>
      <c r="D124" s="34">
        <v>875330.94</v>
      </c>
      <c r="E124" s="35">
        <v>0.58289899999999994</v>
      </c>
      <c r="F124" s="34">
        <v>632678.68000000005</v>
      </c>
      <c r="G124" s="35">
        <v>0.42131200000000002</v>
      </c>
    </row>
    <row r="125" spans="1:7" ht="15.75" x14ac:dyDescent="0.25">
      <c r="A125" s="42">
        <v>6</v>
      </c>
      <c r="B125" s="33" t="s">
        <v>75</v>
      </c>
      <c r="C125" s="34">
        <v>1584145.07</v>
      </c>
      <c r="D125" s="34">
        <v>662237.52</v>
      </c>
      <c r="E125" s="35">
        <v>0.418041</v>
      </c>
      <c r="F125" s="34">
        <v>657351.92000000004</v>
      </c>
      <c r="G125" s="35">
        <v>0.41495700000000002</v>
      </c>
    </row>
    <row r="126" spans="1:7" ht="15.75" x14ac:dyDescent="0.25">
      <c r="A126" s="42">
        <v>7</v>
      </c>
      <c r="B126" s="33" t="s">
        <v>102</v>
      </c>
      <c r="C126" s="34">
        <v>13156318.59</v>
      </c>
      <c r="D126" s="34">
        <v>8619201.9299999997</v>
      </c>
      <c r="E126" s="35">
        <v>0.655138</v>
      </c>
      <c r="F126" s="34">
        <v>5125403.26</v>
      </c>
      <c r="G126" s="35">
        <v>0.38957700000000001</v>
      </c>
    </row>
    <row r="127" spans="1:7" ht="15.75" x14ac:dyDescent="0.25">
      <c r="A127" s="42">
        <v>8</v>
      </c>
      <c r="B127" s="33" t="s">
        <v>59</v>
      </c>
      <c r="C127" s="34">
        <v>18112502.120000001</v>
      </c>
      <c r="D127" s="34">
        <v>15128013.880000001</v>
      </c>
      <c r="E127" s="35">
        <v>0.835225</v>
      </c>
      <c r="F127" s="34">
        <v>7039430.4900000002</v>
      </c>
      <c r="G127" s="35">
        <v>0.38865</v>
      </c>
    </row>
    <row r="128" spans="1:7" ht="15.75" x14ac:dyDescent="0.25">
      <c r="A128" s="42">
        <v>9</v>
      </c>
      <c r="B128" s="33" t="s">
        <v>103</v>
      </c>
      <c r="C128" s="34">
        <v>97964040.5</v>
      </c>
      <c r="D128" s="34">
        <v>60717837.32</v>
      </c>
      <c r="E128" s="35">
        <v>0.61979700000000004</v>
      </c>
      <c r="F128" s="34">
        <v>37734971.119999997</v>
      </c>
      <c r="G128" s="35">
        <v>0.38519199999999998</v>
      </c>
    </row>
    <row r="129" spans="1:7" ht="15.75" x14ac:dyDescent="0.25">
      <c r="A129" s="42">
        <v>10</v>
      </c>
      <c r="B129" s="33" t="s">
        <v>112</v>
      </c>
      <c r="C129" s="34">
        <v>4685085.68</v>
      </c>
      <c r="D129" s="34">
        <v>3237249.96</v>
      </c>
      <c r="E129" s="35">
        <v>0.69096900000000006</v>
      </c>
      <c r="F129" s="34">
        <v>1651184.07</v>
      </c>
      <c r="G129" s="35">
        <v>0.35243400000000003</v>
      </c>
    </row>
    <row r="130" spans="1:7" ht="15.75" x14ac:dyDescent="0.25">
      <c r="A130" s="42">
        <v>11</v>
      </c>
      <c r="B130" s="33" t="s">
        <v>85</v>
      </c>
      <c r="C130" s="34">
        <v>401194</v>
      </c>
      <c r="D130" s="34">
        <v>171329.49</v>
      </c>
      <c r="E130" s="35">
        <v>0.42704900000000001</v>
      </c>
      <c r="F130" s="34">
        <v>140576.9</v>
      </c>
      <c r="G130" s="35">
        <v>0.35039599999999999</v>
      </c>
    </row>
    <row r="131" spans="1:7" ht="15.75" x14ac:dyDescent="0.25">
      <c r="A131" s="42">
        <v>12</v>
      </c>
      <c r="B131" s="33" t="s">
        <v>95</v>
      </c>
      <c r="C131" s="34">
        <v>180000</v>
      </c>
      <c r="D131" s="34">
        <v>61708.56</v>
      </c>
      <c r="E131" s="35">
        <v>0.34282499999999999</v>
      </c>
      <c r="F131" s="34">
        <v>61708.56</v>
      </c>
      <c r="G131" s="35">
        <v>0.34282499999999999</v>
      </c>
    </row>
    <row r="132" spans="1:7" ht="15.75" x14ac:dyDescent="0.25">
      <c r="A132" s="42">
        <v>13</v>
      </c>
      <c r="B132" s="33" t="s">
        <v>109</v>
      </c>
      <c r="C132" s="34">
        <v>16004143.92</v>
      </c>
      <c r="D132" s="34">
        <v>9852077.0500000007</v>
      </c>
      <c r="E132" s="35">
        <v>0.615595</v>
      </c>
      <c r="F132" s="34">
        <v>5401384.7699999996</v>
      </c>
      <c r="G132" s="35">
        <v>0.33749899999999999</v>
      </c>
    </row>
    <row r="133" spans="1:7" ht="15.75" x14ac:dyDescent="0.25">
      <c r="A133" s="42">
        <v>14</v>
      </c>
      <c r="B133" s="33" t="s">
        <v>64</v>
      </c>
      <c r="C133" s="34">
        <v>2073581.6</v>
      </c>
      <c r="D133" s="34">
        <v>696346.81</v>
      </c>
      <c r="E133" s="35">
        <v>0.33581800000000001</v>
      </c>
      <c r="F133" s="34">
        <v>652927.30000000005</v>
      </c>
      <c r="G133" s="35">
        <v>0.31487900000000002</v>
      </c>
    </row>
    <row r="134" spans="1:7" ht="15.75" x14ac:dyDescent="0.25">
      <c r="A134" s="42">
        <v>15</v>
      </c>
      <c r="B134" s="33" t="s">
        <v>114</v>
      </c>
      <c r="C134" s="34">
        <v>4568361.28</v>
      </c>
      <c r="D134" s="34">
        <v>2710590.56</v>
      </c>
      <c r="E134" s="35">
        <v>0.59333999999999998</v>
      </c>
      <c r="F134" s="34">
        <v>1429917.43</v>
      </c>
      <c r="G134" s="35">
        <v>0.313004</v>
      </c>
    </row>
    <row r="135" spans="1:7" ht="15.75" x14ac:dyDescent="0.25">
      <c r="A135" s="42">
        <v>16</v>
      </c>
      <c r="B135" s="33" t="s">
        <v>113</v>
      </c>
      <c r="C135" s="34">
        <v>3786287.47</v>
      </c>
      <c r="D135" s="34">
        <v>1884307.26</v>
      </c>
      <c r="E135" s="35">
        <v>0.497666</v>
      </c>
      <c r="F135" s="34">
        <v>1078733.33</v>
      </c>
      <c r="G135" s="35">
        <v>0.28490500000000002</v>
      </c>
    </row>
    <row r="136" spans="1:7" ht="15.75" x14ac:dyDescent="0.25">
      <c r="A136" s="42">
        <v>17</v>
      </c>
      <c r="B136" s="33" t="s">
        <v>116</v>
      </c>
      <c r="C136" s="34">
        <v>3648619.07</v>
      </c>
      <c r="D136" s="34">
        <v>1254812.51</v>
      </c>
      <c r="E136" s="35">
        <v>0.343914</v>
      </c>
      <c r="F136" s="34">
        <v>992060.08</v>
      </c>
      <c r="G136" s="35">
        <v>0.27189999999999998</v>
      </c>
    </row>
    <row r="137" spans="1:7" ht="15.75" x14ac:dyDescent="0.25">
      <c r="A137" s="42">
        <v>18</v>
      </c>
      <c r="B137" s="33" t="s">
        <v>49</v>
      </c>
      <c r="C137" s="34">
        <v>2677374.14</v>
      </c>
      <c r="D137" s="34">
        <v>1469351.69</v>
      </c>
      <c r="E137" s="35">
        <v>0.54880300000000004</v>
      </c>
      <c r="F137" s="34">
        <v>706084.25</v>
      </c>
      <c r="G137" s="35">
        <v>0.26372299999999999</v>
      </c>
    </row>
    <row r="138" spans="1:7" ht="15.75" x14ac:dyDescent="0.25">
      <c r="A138" s="42">
        <v>19</v>
      </c>
      <c r="B138" s="33" t="s">
        <v>115</v>
      </c>
      <c r="C138" s="34">
        <v>4710569.37</v>
      </c>
      <c r="D138" s="34">
        <v>3395239.23</v>
      </c>
      <c r="E138" s="35">
        <v>0.72077000000000002</v>
      </c>
      <c r="F138" s="34">
        <v>1114967.3600000001</v>
      </c>
      <c r="G138" s="35">
        <v>0.23669499999999999</v>
      </c>
    </row>
    <row r="139" spans="1:7" ht="15.75" x14ac:dyDescent="0.25">
      <c r="A139" s="42">
        <v>20</v>
      </c>
      <c r="B139" s="33" t="s">
        <v>81</v>
      </c>
      <c r="C139" s="34">
        <v>2203949.4700000002</v>
      </c>
      <c r="D139" s="34">
        <v>729513.96</v>
      </c>
      <c r="E139" s="35">
        <v>0.33100299999999999</v>
      </c>
      <c r="F139" s="34">
        <v>520064.33</v>
      </c>
      <c r="G139" s="35">
        <v>0.23596900000000001</v>
      </c>
    </row>
    <row r="140" spans="1:7" ht="15.75" x14ac:dyDescent="0.25">
      <c r="A140" s="42">
        <v>21</v>
      </c>
      <c r="B140" s="33" t="s">
        <v>90</v>
      </c>
      <c r="C140" s="34">
        <v>1578544</v>
      </c>
      <c r="D140" s="34">
        <v>751990.01</v>
      </c>
      <c r="E140" s="35">
        <v>0.47638200000000003</v>
      </c>
      <c r="F140" s="34">
        <v>368252.94</v>
      </c>
      <c r="G140" s="35">
        <v>0.23328599999999999</v>
      </c>
    </row>
    <row r="141" spans="1:7" ht="15.75" x14ac:dyDescent="0.25">
      <c r="A141" s="42">
        <v>22</v>
      </c>
      <c r="B141" s="33" t="s">
        <v>117</v>
      </c>
      <c r="C141" s="43">
        <v>5897448.8499999996</v>
      </c>
      <c r="D141" s="43">
        <v>2672259</v>
      </c>
      <c r="E141" s="45">
        <v>0.453121</v>
      </c>
      <c r="F141" s="43">
        <v>1151427.99</v>
      </c>
      <c r="G141" s="45">
        <v>0.195242</v>
      </c>
    </row>
    <row r="142" spans="1:7" ht="15.75" x14ac:dyDescent="0.25">
      <c r="A142" s="42">
        <v>23</v>
      </c>
      <c r="B142" s="33" t="s">
        <v>99</v>
      </c>
      <c r="C142" s="43">
        <v>12430560</v>
      </c>
      <c r="D142" s="43">
        <v>2569913.9</v>
      </c>
      <c r="E142" s="45">
        <v>0.20674200000000001</v>
      </c>
      <c r="F142" s="43">
        <v>2208072.25</v>
      </c>
      <c r="G142" s="45">
        <v>0.17763300000000001</v>
      </c>
    </row>
    <row r="143" spans="1:7" ht="15.75" x14ac:dyDescent="0.25">
      <c r="A143" s="42">
        <v>24</v>
      </c>
      <c r="B143" s="33" t="s">
        <v>107</v>
      </c>
      <c r="C143" s="43">
        <f>221328+220000</f>
        <v>441328</v>
      </c>
      <c r="D143" s="43">
        <v>89164</v>
      </c>
      <c r="E143" s="45">
        <f>D143/C143</f>
        <v>0.20203567414711959</v>
      </c>
      <c r="F143" s="43">
        <v>37424.71</v>
      </c>
      <c r="G143" s="45">
        <f>F143/C143</f>
        <v>8.4800216618931945E-2</v>
      </c>
    </row>
    <row r="144" spans="1:7" ht="15.75" x14ac:dyDescent="0.25">
      <c r="A144" s="42">
        <v>25</v>
      </c>
      <c r="B144" s="33" t="s">
        <v>80</v>
      </c>
      <c r="C144" s="43">
        <v>2780497.17</v>
      </c>
      <c r="D144" s="43">
        <v>1035159.1</v>
      </c>
      <c r="E144" s="45">
        <v>0.37229299999999999</v>
      </c>
      <c r="F144" s="43">
        <v>463066.98</v>
      </c>
      <c r="G144" s="45">
        <v>0.16654099999999999</v>
      </c>
    </row>
    <row r="145" spans="1:7" ht="15.75" x14ac:dyDescent="0.25">
      <c r="A145" s="42">
        <v>26</v>
      </c>
      <c r="B145" s="33" t="s">
        <v>53</v>
      </c>
      <c r="C145" s="43">
        <v>295920</v>
      </c>
      <c r="D145" s="43">
        <v>64076.83</v>
      </c>
      <c r="E145" s="45">
        <v>0.216534</v>
      </c>
      <c r="F145" s="43">
        <v>48711.83</v>
      </c>
      <c r="G145" s="45">
        <v>0.16461100000000001</v>
      </c>
    </row>
    <row r="146" spans="1:7" ht="15.75" x14ac:dyDescent="0.25">
      <c r="A146" s="42">
        <v>27</v>
      </c>
      <c r="B146" s="33" t="s">
        <v>92</v>
      </c>
      <c r="C146" s="34">
        <v>11455772.66</v>
      </c>
      <c r="D146" s="34">
        <v>3000717.07</v>
      </c>
      <c r="E146" s="35">
        <v>0.26193899999999998</v>
      </c>
      <c r="F146" s="34">
        <v>1660037.29</v>
      </c>
      <c r="G146" s="35">
        <v>0.14490800000000001</v>
      </c>
    </row>
    <row r="147" spans="1:7" ht="15.75" x14ac:dyDescent="0.25">
      <c r="A147" s="42">
        <v>28</v>
      </c>
      <c r="B147" s="33" t="s">
        <v>118</v>
      </c>
      <c r="C147" s="34">
        <v>5354798.12</v>
      </c>
      <c r="D147" s="34">
        <v>1856083.44</v>
      </c>
      <c r="E147" s="35">
        <v>0.34662100000000001</v>
      </c>
      <c r="F147" s="34">
        <v>739217.04</v>
      </c>
      <c r="G147" s="35">
        <v>0.138048</v>
      </c>
    </row>
    <row r="148" spans="1:7" ht="15.75" x14ac:dyDescent="0.25">
      <c r="A148" s="42">
        <v>29</v>
      </c>
      <c r="B148" s="33" t="s">
        <v>123</v>
      </c>
      <c r="C148" s="34">
        <v>7562572.54</v>
      </c>
      <c r="D148" s="34">
        <v>1282732.96</v>
      </c>
      <c r="E148" s="35">
        <v>0.16961599999999999</v>
      </c>
      <c r="F148" s="34">
        <v>857619.09</v>
      </c>
      <c r="G148" s="35">
        <v>0.113403</v>
      </c>
    </row>
    <row r="149" spans="1:7" ht="15.75" x14ac:dyDescent="0.25">
      <c r="A149" s="42">
        <v>30</v>
      </c>
      <c r="B149" s="33" t="s">
        <v>120</v>
      </c>
      <c r="C149" s="34">
        <v>3391833.44</v>
      </c>
      <c r="D149" s="34">
        <v>1035931.13</v>
      </c>
      <c r="E149" s="35">
        <v>0.305419</v>
      </c>
      <c r="F149" s="34">
        <v>353193.87</v>
      </c>
      <c r="G149" s="35">
        <v>0.104131</v>
      </c>
    </row>
    <row r="150" spans="1:7" ht="15.75" x14ac:dyDescent="0.25">
      <c r="A150" s="42">
        <v>31</v>
      </c>
      <c r="B150" s="33" t="s">
        <v>72</v>
      </c>
      <c r="C150" s="34">
        <v>6582800</v>
      </c>
      <c r="D150" s="34">
        <v>1176761.43</v>
      </c>
      <c r="E150" s="35">
        <v>0.17876300000000001</v>
      </c>
      <c r="F150" s="34">
        <v>547245.18000000005</v>
      </c>
      <c r="G150" s="35">
        <v>8.3132999999999999E-2</v>
      </c>
    </row>
    <row r="151" spans="1:7" ht="15.75" x14ac:dyDescent="0.25">
      <c r="A151" s="42">
        <v>32</v>
      </c>
      <c r="B151" s="33" t="s">
        <v>94</v>
      </c>
      <c r="C151" s="34">
        <v>425194</v>
      </c>
      <c r="D151" s="34">
        <v>145411.68</v>
      </c>
      <c r="E151" s="35">
        <v>0.34198899999999999</v>
      </c>
      <c r="F151" s="34">
        <v>30156.59</v>
      </c>
      <c r="G151" s="35">
        <v>7.0924000000000001E-2</v>
      </c>
    </row>
    <row r="152" spans="1:7" ht="15.75" x14ac:dyDescent="0.25">
      <c r="A152" s="42">
        <v>33</v>
      </c>
      <c r="B152" s="33" t="s">
        <v>58</v>
      </c>
      <c r="C152" s="34">
        <v>662195</v>
      </c>
      <c r="D152" s="34">
        <v>71537.11</v>
      </c>
      <c r="E152" s="35">
        <v>0.10803</v>
      </c>
      <c r="F152" s="34">
        <v>39803.769999999997</v>
      </c>
      <c r="G152" s="35">
        <v>6.0109000000000003E-2</v>
      </c>
    </row>
    <row r="153" spans="1:7" ht="15.75" x14ac:dyDescent="0.25">
      <c r="A153" s="42">
        <v>34</v>
      </c>
      <c r="B153" s="33" t="s">
        <v>91</v>
      </c>
      <c r="C153" s="34">
        <v>732194</v>
      </c>
      <c r="D153" s="34">
        <v>194268.56</v>
      </c>
      <c r="E153" s="35">
        <v>0.265324</v>
      </c>
      <c r="F153" s="34">
        <v>37695.32</v>
      </c>
      <c r="G153" s="35">
        <v>5.1483000000000001E-2</v>
      </c>
    </row>
    <row r="154" spans="1:7" ht="15.75" x14ac:dyDescent="0.25">
      <c r="A154" s="42">
        <v>35</v>
      </c>
      <c r="B154" s="33" t="s">
        <v>125</v>
      </c>
      <c r="C154" s="34">
        <v>742674.35</v>
      </c>
      <c r="D154" s="34">
        <v>34017</v>
      </c>
      <c r="E154" s="35">
        <v>4.5803000000000003E-2</v>
      </c>
      <c r="F154" s="34">
        <v>34017</v>
      </c>
      <c r="G154" s="35">
        <v>4.5803000000000003E-2</v>
      </c>
    </row>
    <row r="155" spans="1:7" ht="15.75" x14ac:dyDescent="0.25">
      <c r="A155" s="42">
        <v>36</v>
      </c>
      <c r="B155" s="33" t="s">
        <v>82</v>
      </c>
      <c r="C155" s="34">
        <v>4141399.63</v>
      </c>
      <c r="D155" s="34">
        <v>669106.24</v>
      </c>
      <c r="E155" s="35">
        <v>0.16156499999999999</v>
      </c>
      <c r="F155" s="34">
        <v>151301.91</v>
      </c>
      <c r="G155" s="35">
        <v>3.6533999999999997E-2</v>
      </c>
    </row>
    <row r="156" spans="1:7" ht="15.75" x14ac:dyDescent="0.25">
      <c r="A156" s="42">
        <v>37</v>
      </c>
      <c r="B156" s="33" t="s">
        <v>89</v>
      </c>
      <c r="C156" s="34">
        <v>667094.05000000005</v>
      </c>
      <c r="D156" s="34">
        <v>24794.02</v>
      </c>
      <c r="E156" s="35">
        <v>3.7166999999999999E-2</v>
      </c>
      <c r="F156" s="34">
        <v>18145.02</v>
      </c>
      <c r="G156" s="35">
        <v>2.7199999999999998E-2</v>
      </c>
    </row>
    <row r="157" spans="1:7" ht="15.75" x14ac:dyDescent="0.25">
      <c r="A157" s="42">
        <v>38</v>
      </c>
      <c r="B157" s="33" t="s">
        <v>83</v>
      </c>
      <c r="C157" s="34">
        <v>4422986</v>
      </c>
      <c r="D157" s="34">
        <v>195391.51</v>
      </c>
      <c r="E157" s="35">
        <v>4.4176E-2</v>
      </c>
      <c r="F157" s="34">
        <v>112963.76</v>
      </c>
      <c r="G157" s="35">
        <v>2.554E-2</v>
      </c>
    </row>
    <row r="158" spans="1:7" ht="15.75" x14ac:dyDescent="0.25">
      <c r="A158" s="42">
        <v>39</v>
      </c>
      <c r="B158" s="33" t="s">
        <v>108</v>
      </c>
      <c r="C158" s="34">
        <v>1803396.6</v>
      </c>
      <c r="D158" s="34">
        <v>194147.43</v>
      </c>
      <c r="E158" s="35">
        <v>0.107657</v>
      </c>
      <c r="F158" s="34">
        <v>45271.360000000001</v>
      </c>
      <c r="G158" s="35">
        <v>2.5103E-2</v>
      </c>
    </row>
    <row r="159" spans="1:7" ht="15.75" x14ac:dyDescent="0.25">
      <c r="A159" s="42">
        <v>40</v>
      </c>
      <c r="B159" s="33" t="s">
        <v>119</v>
      </c>
      <c r="C159" s="34">
        <v>691454.03</v>
      </c>
      <c r="D159" s="34">
        <v>29172.31</v>
      </c>
      <c r="E159" s="35">
        <v>4.2189999999999998E-2</v>
      </c>
      <c r="F159" s="34">
        <v>15600</v>
      </c>
      <c r="G159" s="35">
        <v>2.2561000000000001E-2</v>
      </c>
    </row>
    <row r="160" spans="1:7" ht="15.75" x14ac:dyDescent="0.25">
      <c r="A160" s="42">
        <v>41</v>
      </c>
      <c r="B160" s="33" t="s">
        <v>71</v>
      </c>
      <c r="C160" s="34">
        <v>463000</v>
      </c>
      <c r="D160" s="34">
        <v>39498</v>
      </c>
      <c r="E160" s="35">
        <v>8.5308999999999996E-2</v>
      </c>
      <c r="F160" s="34">
        <v>9918</v>
      </c>
      <c r="G160" s="35">
        <v>2.1420999999999999E-2</v>
      </c>
    </row>
    <row r="161" spans="1:7" ht="15.75" x14ac:dyDescent="0.25">
      <c r="A161" s="42">
        <v>42</v>
      </c>
      <c r="B161" s="33" t="s">
        <v>88</v>
      </c>
      <c r="C161" s="34">
        <v>321858</v>
      </c>
      <c r="D161" s="34">
        <v>39729.29</v>
      </c>
      <c r="E161" s="35">
        <v>0.12343700000000001</v>
      </c>
      <c r="F161" s="34">
        <v>4839.3999999999996</v>
      </c>
      <c r="G161" s="35">
        <v>1.5036000000000001E-2</v>
      </c>
    </row>
    <row r="162" spans="1:7" ht="15.75" x14ac:dyDescent="0.25">
      <c r="A162" s="42">
        <v>43</v>
      </c>
      <c r="B162" s="33" t="s">
        <v>93</v>
      </c>
      <c r="C162" s="34">
        <v>674956</v>
      </c>
      <c r="D162" s="34">
        <v>167822.69</v>
      </c>
      <c r="E162" s="35">
        <v>0.248642</v>
      </c>
      <c r="F162" s="34">
        <v>8581.4</v>
      </c>
      <c r="G162" s="35">
        <v>1.2714E-2</v>
      </c>
    </row>
    <row r="163" spans="1:7" ht="15.75" x14ac:dyDescent="0.25">
      <c r="A163" s="42">
        <v>44</v>
      </c>
      <c r="B163" s="33" t="s">
        <v>87</v>
      </c>
      <c r="C163" s="34">
        <v>546408</v>
      </c>
      <c r="D163" s="34">
        <v>14972.15</v>
      </c>
      <c r="E163" s="35">
        <v>2.7400999999999998E-2</v>
      </c>
      <c r="F163" s="34">
        <v>2962.18</v>
      </c>
      <c r="G163" s="35">
        <v>5.4209999999999996E-3</v>
      </c>
    </row>
    <row r="164" spans="1:7" ht="15.75" x14ac:dyDescent="0.25">
      <c r="A164" s="42">
        <v>45</v>
      </c>
      <c r="B164" s="33" t="s">
        <v>121</v>
      </c>
      <c r="C164" s="34">
        <v>10206016.68</v>
      </c>
      <c r="D164" s="34">
        <v>7533881.1600000001</v>
      </c>
      <c r="E164" s="35">
        <v>0.73817999999999995</v>
      </c>
      <c r="F164" s="34">
        <v>20786.59</v>
      </c>
      <c r="G164" s="35">
        <v>2.0370000000000002E-3</v>
      </c>
    </row>
    <row r="165" spans="1:7" ht="15.75" x14ac:dyDescent="0.25">
      <c r="A165" s="42">
        <v>46</v>
      </c>
      <c r="B165" s="33" t="s">
        <v>60</v>
      </c>
      <c r="C165" s="34">
        <v>45000</v>
      </c>
      <c r="D165" s="34">
        <v>0</v>
      </c>
      <c r="E165" s="35">
        <v>0</v>
      </c>
      <c r="F165" s="34">
        <v>0</v>
      </c>
      <c r="G165" s="35">
        <v>0</v>
      </c>
    </row>
    <row r="166" spans="1:7" ht="15.75" x14ac:dyDescent="0.25">
      <c r="A166" s="42">
        <v>47</v>
      </c>
      <c r="B166" s="33" t="s">
        <v>86</v>
      </c>
      <c r="C166" s="34">
        <v>250000</v>
      </c>
      <c r="D166" s="34">
        <v>0</v>
      </c>
      <c r="E166" s="35">
        <v>0</v>
      </c>
      <c r="F166" s="34">
        <v>0</v>
      </c>
      <c r="G166" s="35">
        <v>0</v>
      </c>
    </row>
    <row r="167" spans="1:7" x14ac:dyDescent="0.25">
      <c r="A167" s="101" t="s">
        <v>126</v>
      </c>
      <c r="B167" s="102"/>
      <c r="C167" s="48">
        <f>SUM(C120:C166)</f>
        <v>304381239.88</v>
      </c>
      <c r="D167" s="48">
        <f>SUM(D120:D166)</f>
        <v>165181235.52000004</v>
      </c>
      <c r="E167" s="47">
        <f>D167/C167</f>
        <v>0.54267876556755434</v>
      </c>
      <c r="F167" s="48">
        <f>SUM(F120:F166)</f>
        <v>102635203.35000002</v>
      </c>
      <c r="G167" s="47">
        <f>F167/C167</f>
        <v>0.33719293406670914</v>
      </c>
    </row>
    <row r="168" spans="1:7" ht="6.95" customHeight="1" x14ac:dyDescent="0.25"/>
    <row r="169" spans="1:7" x14ac:dyDescent="0.25"/>
    <row r="170" spans="1:7" x14ac:dyDescent="0.25"/>
    <row r="171" spans="1:7" ht="15.75" x14ac:dyDescent="0.25">
      <c r="A171" s="41"/>
      <c r="B171" s="41"/>
      <c r="C171" s="41"/>
      <c r="D171" s="41"/>
      <c r="E171" s="41"/>
      <c r="F171" s="41"/>
      <c r="G171" s="41"/>
    </row>
    <row r="172" spans="1:7" x14ac:dyDescent="0.25"/>
    <row r="173" spans="1:7" ht="15.75" x14ac:dyDescent="0.25">
      <c r="A173" s="98" t="s">
        <v>37</v>
      </c>
      <c r="B173" s="104"/>
      <c r="C173" s="104"/>
      <c r="D173" s="104"/>
      <c r="E173" s="104"/>
      <c r="F173" s="104"/>
      <c r="G173" s="104"/>
    </row>
    <row r="174" spans="1:7" ht="15.75" x14ac:dyDescent="0.25">
      <c r="A174" s="98" t="s">
        <v>137</v>
      </c>
      <c r="B174" s="104"/>
      <c r="C174" s="104"/>
      <c r="D174" s="104"/>
      <c r="E174" s="104"/>
      <c r="F174" s="104"/>
      <c r="G174" s="104"/>
    </row>
    <row r="175" spans="1:7" ht="38.25" x14ac:dyDescent="0.25">
      <c r="A175" s="32" t="s">
        <v>128</v>
      </c>
      <c r="B175" s="32" t="s">
        <v>131</v>
      </c>
      <c r="C175" s="31" t="s">
        <v>18</v>
      </c>
      <c r="D175" s="31" t="s">
        <v>19</v>
      </c>
      <c r="E175" s="31" t="s">
        <v>41</v>
      </c>
      <c r="F175" s="31" t="s">
        <v>21</v>
      </c>
      <c r="G175" s="31" t="s">
        <v>42</v>
      </c>
    </row>
    <row r="176" spans="1:7" ht="15.75" x14ac:dyDescent="0.25">
      <c r="A176" s="42">
        <v>1</v>
      </c>
      <c r="B176" s="33" t="s">
        <v>63</v>
      </c>
      <c r="C176" s="34">
        <v>80570.570000000007</v>
      </c>
      <c r="D176" s="34">
        <v>68476.600000000006</v>
      </c>
      <c r="E176" s="35">
        <v>0.84989599999999998</v>
      </c>
      <c r="F176" s="34">
        <v>68476.600000000006</v>
      </c>
      <c r="G176" s="35">
        <v>0.84989599999999998</v>
      </c>
    </row>
    <row r="177" spans="1:7" ht="15.75" x14ac:dyDescent="0.25">
      <c r="A177" s="42">
        <v>2</v>
      </c>
      <c r="B177" s="33" t="s">
        <v>46</v>
      </c>
      <c r="C177" s="34">
        <v>40164657.909999996</v>
      </c>
      <c r="D177" s="34">
        <v>33190631.050000001</v>
      </c>
      <c r="E177" s="35">
        <v>0.82636399999999999</v>
      </c>
      <c r="F177" s="34">
        <v>26051159.129999999</v>
      </c>
      <c r="G177" s="35">
        <v>0.64860899999999999</v>
      </c>
    </row>
    <row r="178" spans="1:7" ht="15.75" x14ac:dyDescent="0.25">
      <c r="A178" s="42">
        <v>3</v>
      </c>
      <c r="B178" s="33" t="s">
        <v>66</v>
      </c>
      <c r="C178" s="34">
        <v>1069129.42</v>
      </c>
      <c r="D178" s="34">
        <v>714647.28</v>
      </c>
      <c r="E178" s="35">
        <v>0.66843900000000001</v>
      </c>
      <c r="F178" s="34">
        <v>595478.27</v>
      </c>
      <c r="G178" s="35">
        <v>0.556975</v>
      </c>
    </row>
    <row r="179" spans="1:7" ht="15.75" x14ac:dyDescent="0.25">
      <c r="A179" s="42">
        <v>4</v>
      </c>
      <c r="B179" s="33" t="s">
        <v>67</v>
      </c>
      <c r="C179" s="34">
        <v>5422007.4000000004</v>
      </c>
      <c r="D179" s="34">
        <v>3582071.76</v>
      </c>
      <c r="E179" s="35">
        <v>0.66065399999999996</v>
      </c>
      <c r="F179" s="34">
        <v>2811221.89</v>
      </c>
      <c r="G179" s="35">
        <v>0.51848399999999994</v>
      </c>
    </row>
    <row r="180" spans="1:7" ht="15.75" x14ac:dyDescent="0.25">
      <c r="A180" s="42">
        <v>5</v>
      </c>
      <c r="B180" s="33" t="s">
        <v>97</v>
      </c>
      <c r="C180" s="34">
        <v>6904614.5999999996</v>
      </c>
      <c r="D180" s="34">
        <v>4370836.8499999996</v>
      </c>
      <c r="E180" s="35">
        <v>0.63303100000000001</v>
      </c>
      <c r="F180" s="34">
        <v>3543460.45</v>
      </c>
      <c r="G180" s="35">
        <v>0.51320200000000005</v>
      </c>
    </row>
    <row r="181" spans="1:7" ht="15.75" x14ac:dyDescent="0.25">
      <c r="A181" s="42">
        <v>6</v>
      </c>
      <c r="B181" s="33" t="s">
        <v>98</v>
      </c>
      <c r="C181" s="44">
        <f>4843114.61</f>
        <v>4843114.6100000003</v>
      </c>
      <c r="D181" s="44">
        <v>2517039.9300000002</v>
      </c>
      <c r="E181" s="46">
        <f>D181/C181</f>
        <v>0.51971512811256804</v>
      </c>
      <c r="F181" s="44">
        <v>2456089.9300000002</v>
      </c>
      <c r="G181" s="46">
        <f>F181/C181</f>
        <v>0.50713025145609758</v>
      </c>
    </row>
    <row r="182" spans="1:7" ht="15.75" x14ac:dyDescent="0.25">
      <c r="A182" s="42">
        <v>7</v>
      </c>
      <c r="B182" s="33" t="s">
        <v>101</v>
      </c>
      <c r="C182" s="34">
        <v>83485881.620000005</v>
      </c>
      <c r="D182" s="34">
        <v>49287532.380000003</v>
      </c>
      <c r="E182" s="35">
        <v>0.59036999999999995</v>
      </c>
      <c r="F182" s="34">
        <v>41757723.280000001</v>
      </c>
      <c r="G182" s="35">
        <v>0.50017699999999998</v>
      </c>
    </row>
    <row r="183" spans="1:7" ht="15.75" x14ac:dyDescent="0.25">
      <c r="A183" s="42">
        <v>8</v>
      </c>
      <c r="B183" s="33" t="s">
        <v>48</v>
      </c>
      <c r="C183" s="34">
        <v>27299609.280000001</v>
      </c>
      <c r="D183" s="34">
        <v>20867341.809999999</v>
      </c>
      <c r="E183" s="35">
        <v>0.76438200000000001</v>
      </c>
      <c r="F183" s="34">
        <v>12752294.310000001</v>
      </c>
      <c r="G183" s="35">
        <v>0.46712399999999998</v>
      </c>
    </row>
    <row r="184" spans="1:7" ht="15.75" x14ac:dyDescent="0.25">
      <c r="A184" s="42">
        <v>9</v>
      </c>
      <c r="B184" s="33" t="s">
        <v>68</v>
      </c>
      <c r="C184" s="34">
        <v>2578679.7400000002</v>
      </c>
      <c r="D184" s="34">
        <v>1595226.38</v>
      </c>
      <c r="E184" s="35">
        <v>0.61862099999999998</v>
      </c>
      <c r="F184" s="34">
        <v>1097054.58</v>
      </c>
      <c r="G184" s="35">
        <v>0.42543300000000001</v>
      </c>
    </row>
    <row r="185" spans="1:7" ht="15.75" x14ac:dyDescent="0.25">
      <c r="A185" s="42">
        <v>10</v>
      </c>
      <c r="B185" s="33" t="s">
        <v>47</v>
      </c>
      <c r="C185" s="34">
        <v>31767399.949999999</v>
      </c>
      <c r="D185" s="34">
        <v>17991877.260000002</v>
      </c>
      <c r="E185" s="35">
        <v>0.56636299999999995</v>
      </c>
      <c r="F185" s="34">
        <v>13202214.73</v>
      </c>
      <c r="G185" s="35">
        <v>0.41559000000000001</v>
      </c>
    </row>
    <row r="186" spans="1:7" ht="15.75" x14ac:dyDescent="0.25">
      <c r="A186" s="42">
        <v>11</v>
      </c>
      <c r="B186" s="33" t="s">
        <v>69</v>
      </c>
      <c r="C186" s="34">
        <v>2651853.9500000002</v>
      </c>
      <c r="D186" s="34">
        <v>1134517.44</v>
      </c>
      <c r="E186" s="35">
        <v>0.42781999999999998</v>
      </c>
      <c r="F186" s="34">
        <v>916319.37</v>
      </c>
      <c r="G186" s="35">
        <v>0.34553899999999999</v>
      </c>
    </row>
    <row r="187" spans="1:7" ht="15.75" x14ac:dyDescent="0.25">
      <c r="A187" s="42">
        <v>12</v>
      </c>
      <c r="B187" s="33" t="s">
        <v>77</v>
      </c>
      <c r="C187" s="34">
        <v>16362456.27</v>
      </c>
      <c r="D187" s="34">
        <v>8147281.6600000001</v>
      </c>
      <c r="E187" s="35">
        <v>0.49792500000000001</v>
      </c>
      <c r="F187" s="34">
        <v>5536895</v>
      </c>
      <c r="G187" s="35">
        <v>0.33839000000000002</v>
      </c>
    </row>
    <row r="188" spans="1:7" ht="15.75" x14ac:dyDescent="0.25">
      <c r="A188" s="42">
        <v>13</v>
      </c>
      <c r="B188" s="33" t="s">
        <v>56</v>
      </c>
      <c r="C188" s="34">
        <v>246969.81</v>
      </c>
      <c r="D188" s="34">
        <v>117616.56</v>
      </c>
      <c r="E188" s="35">
        <v>0.47623900000000002</v>
      </c>
      <c r="F188" s="34">
        <v>83471.56</v>
      </c>
      <c r="G188" s="35">
        <v>0.33798299999999998</v>
      </c>
    </row>
    <row r="189" spans="1:7" ht="15.75" x14ac:dyDescent="0.25">
      <c r="A189" s="42">
        <v>14</v>
      </c>
      <c r="B189" s="33" t="s">
        <v>50</v>
      </c>
      <c r="C189" s="34">
        <v>1369020.56</v>
      </c>
      <c r="D189" s="34">
        <v>435787.1</v>
      </c>
      <c r="E189" s="35">
        <v>0.31831999999999999</v>
      </c>
      <c r="F189" s="34">
        <v>370319.13</v>
      </c>
      <c r="G189" s="35">
        <v>0.27049899999999999</v>
      </c>
    </row>
    <row r="190" spans="1:7" ht="15.75" x14ac:dyDescent="0.25">
      <c r="A190" s="42">
        <v>15</v>
      </c>
      <c r="B190" s="33" t="s">
        <v>76</v>
      </c>
      <c r="C190" s="34">
        <v>36207250.909999996</v>
      </c>
      <c r="D190" s="34">
        <v>22619628.609999999</v>
      </c>
      <c r="E190" s="35">
        <v>0.624726</v>
      </c>
      <c r="F190" s="34">
        <v>9429649.6699999999</v>
      </c>
      <c r="G190" s="35">
        <v>0.26043500000000003</v>
      </c>
    </row>
    <row r="191" spans="1:7" ht="15.75" x14ac:dyDescent="0.25">
      <c r="A191" s="42">
        <v>16</v>
      </c>
      <c r="B191" s="33" t="s">
        <v>104</v>
      </c>
      <c r="C191" s="34">
        <v>199359475.34</v>
      </c>
      <c r="D191" s="34">
        <v>77207241.709999993</v>
      </c>
      <c r="E191" s="35">
        <v>0.38727699999999998</v>
      </c>
      <c r="F191" s="34">
        <v>40545336.600000001</v>
      </c>
      <c r="G191" s="35">
        <v>0.203378</v>
      </c>
    </row>
    <row r="192" spans="1:7" ht="15.75" x14ac:dyDescent="0.25">
      <c r="A192" s="42">
        <v>17</v>
      </c>
      <c r="B192" s="33" t="s">
        <v>110</v>
      </c>
      <c r="C192" s="34">
        <v>15572575.779999999</v>
      </c>
      <c r="D192" s="34">
        <v>2843528.33</v>
      </c>
      <c r="E192" s="35">
        <v>0.18259800000000001</v>
      </c>
      <c r="F192" s="34">
        <v>1765311.24</v>
      </c>
      <c r="G192" s="35">
        <v>0.11336</v>
      </c>
    </row>
    <row r="193" spans="1:7" ht="15.75" x14ac:dyDescent="0.25">
      <c r="A193" s="42">
        <v>18</v>
      </c>
      <c r="B193" s="33" t="s">
        <v>105</v>
      </c>
      <c r="C193" s="34">
        <v>47380958.409999996</v>
      </c>
      <c r="D193" s="34">
        <v>32718563.800000001</v>
      </c>
      <c r="E193" s="35">
        <v>0.69054199999999999</v>
      </c>
      <c r="F193" s="34">
        <v>5246587.72</v>
      </c>
      <c r="G193" s="35">
        <v>0.110732</v>
      </c>
    </row>
    <row r="194" spans="1:7" ht="15.75" x14ac:dyDescent="0.25">
      <c r="A194" s="42">
        <v>19</v>
      </c>
      <c r="B194" s="33" t="s">
        <v>70</v>
      </c>
      <c r="C194" s="34">
        <v>773850</v>
      </c>
      <c r="D194" s="34">
        <v>435000</v>
      </c>
      <c r="E194" s="35">
        <v>0.56212399999999996</v>
      </c>
      <c r="F194" s="34">
        <v>0</v>
      </c>
      <c r="G194" s="35">
        <v>0</v>
      </c>
    </row>
    <row r="195" spans="1:7" x14ac:dyDescent="0.25">
      <c r="A195" s="101" t="s">
        <v>132</v>
      </c>
      <c r="B195" s="102"/>
      <c r="C195" s="48">
        <f>SUM(C176:C194)</f>
        <v>523540076.13</v>
      </c>
      <c r="D195" s="48">
        <v>279844846.50999999</v>
      </c>
      <c r="E195" s="47">
        <f>D195/C195</f>
        <v>0.53452421174441633</v>
      </c>
      <c r="F195" s="48">
        <v>168229063.46000001</v>
      </c>
      <c r="G195" s="47">
        <f>F195/C195</f>
        <v>0.32132986781746797</v>
      </c>
    </row>
    <row r="196" spans="1:7" ht="6.95" customHeight="1" x14ac:dyDescent="0.25">
      <c r="A196" s="41"/>
      <c r="B196" s="41"/>
      <c r="C196" s="41"/>
      <c r="D196" s="41"/>
      <c r="E196" s="41"/>
      <c r="F196" s="41"/>
      <c r="G196" s="41"/>
    </row>
    <row r="197" spans="1:7" ht="6.95" customHeight="1" x14ac:dyDescent="0.25"/>
    <row r="198" spans="1:7" ht="15.75" x14ac:dyDescent="0.25">
      <c r="A198" s="98" t="s">
        <v>37</v>
      </c>
      <c r="B198" s="104"/>
      <c r="C198" s="104"/>
      <c r="D198" s="104"/>
      <c r="E198" s="104"/>
      <c r="F198" s="104"/>
      <c r="G198" s="104"/>
    </row>
    <row r="199" spans="1:7" ht="15.75" x14ac:dyDescent="0.25">
      <c r="A199" s="98" t="s">
        <v>137</v>
      </c>
      <c r="B199" s="104"/>
      <c r="C199" s="104"/>
      <c r="D199" s="104"/>
      <c r="E199" s="104"/>
      <c r="F199" s="104"/>
      <c r="G199" s="104"/>
    </row>
    <row r="200" spans="1:7" ht="38.25" x14ac:dyDescent="0.25">
      <c r="A200" s="32" t="s">
        <v>128</v>
      </c>
      <c r="B200" s="32" t="s">
        <v>133</v>
      </c>
      <c r="C200" s="31" t="s">
        <v>18</v>
      </c>
      <c r="D200" s="31" t="s">
        <v>19</v>
      </c>
      <c r="E200" s="31" t="s">
        <v>41</v>
      </c>
      <c r="F200" s="31" t="s">
        <v>21</v>
      </c>
      <c r="G200" s="31" t="s">
        <v>42</v>
      </c>
    </row>
    <row r="201" spans="1:7" ht="15.75" x14ac:dyDescent="0.25">
      <c r="A201" s="42">
        <v>1</v>
      </c>
      <c r="B201" s="33" t="s">
        <v>63</v>
      </c>
      <c r="C201" s="34">
        <v>80570.570000000007</v>
      </c>
      <c r="D201" s="34">
        <v>68476.600000000006</v>
      </c>
      <c r="E201" s="35">
        <v>0.84989599999999998</v>
      </c>
      <c r="F201" s="34">
        <v>68476.600000000006</v>
      </c>
      <c r="G201" s="35">
        <v>0.84989599999999998</v>
      </c>
    </row>
    <row r="202" spans="1:7" ht="15.75" x14ac:dyDescent="0.25">
      <c r="A202" s="42">
        <v>2</v>
      </c>
      <c r="B202" s="33" t="s">
        <v>74</v>
      </c>
      <c r="C202" s="34">
        <v>1297155.5</v>
      </c>
      <c r="D202" s="34">
        <v>1048750</v>
      </c>
      <c r="E202" s="35">
        <v>0.8085</v>
      </c>
      <c r="F202" s="34">
        <v>1026235</v>
      </c>
      <c r="G202" s="35">
        <v>0.79114300000000004</v>
      </c>
    </row>
    <row r="203" spans="1:7" ht="15.75" x14ac:dyDescent="0.25">
      <c r="A203" s="42">
        <v>3</v>
      </c>
      <c r="B203" s="33" t="s">
        <v>43</v>
      </c>
      <c r="C203" s="34">
        <v>40509713.509999998</v>
      </c>
      <c r="D203" s="34">
        <v>27336450.050000001</v>
      </c>
      <c r="E203" s="35">
        <v>0.67481199999999997</v>
      </c>
      <c r="F203" s="34">
        <v>27336450.050000001</v>
      </c>
      <c r="G203" s="35">
        <v>0.67481199999999997</v>
      </c>
    </row>
    <row r="204" spans="1:7" ht="15.75" x14ac:dyDescent="0.25">
      <c r="A204" s="42">
        <v>4</v>
      </c>
      <c r="B204" s="33" t="s">
        <v>46</v>
      </c>
      <c r="C204" s="34">
        <v>40164657.909999996</v>
      </c>
      <c r="D204" s="34">
        <v>33190631.050000001</v>
      </c>
      <c r="E204" s="35">
        <v>0.82636399999999999</v>
      </c>
      <c r="F204" s="34">
        <v>26051159.129999999</v>
      </c>
      <c r="G204" s="35">
        <v>0.64860899999999999</v>
      </c>
    </row>
    <row r="205" spans="1:7" ht="15.75" x14ac:dyDescent="0.25">
      <c r="A205" s="42">
        <v>5</v>
      </c>
      <c r="B205" s="33" t="s">
        <v>66</v>
      </c>
      <c r="C205" s="34">
        <v>1069129.42</v>
      </c>
      <c r="D205" s="34">
        <v>714647.28</v>
      </c>
      <c r="E205" s="35">
        <v>0.66843900000000001</v>
      </c>
      <c r="F205" s="34">
        <v>595478.27</v>
      </c>
      <c r="G205" s="35">
        <v>0.556975</v>
      </c>
    </row>
    <row r="206" spans="1:7" ht="15.75" x14ac:dyDescent="0.25">
      <c r="A206" s="42">
        <v>6</v>
      </c>
      <c r="B206" s="33" t="s">
        <v>52</v>
      </c>
      <c r="C206" s="34">
        <v>341730.71</v>
      </c>
      <c r="D206" s="34">
        <v>258262.59</v>
      </c>
      <c r="E206" s="35">
        <v>0.755749</v>
      </c>
      <c r="F206" s="34">
        <v>188638.79</v>
      </c>
      <c r="G206" s="35">
        <v>0.55201</v>
      </c>
    </row>
    <row r="207" spans="1:7" ht="15.75" x14ac:dyDescent="0.25">
      <c r="A207" s="42">
        <v>7</v>
      </c>
      <c r="B207" s="33" t="s">
        <v>67</v>
      </c>
      <c r="C207" s="34">
        <v>5422007.4000000004</v>
      </c>
      <c r="D207" s="34">
        <v>3582071.76</v>
      </c>
      <c r="E207" s="35">
        <v>0.66065399999999996</v>
      </c>
      <c r="F207" s="34">
        <v>2811221.89</v>
      </c>
      <c r="G207" s="35">
        <v>0.51848399999999994</v>
      </c>
    </row>
    <row r="208" spans="1:7" ht="15.75" x14ac:dyDescent="0.25">
      <c r="A208" s="42">
        <v>8</v>
      </c>
      <c r="B208" s="33" t="s">
        <v>97</v>
      </c>
      <c r="C208" s="34">
        <v>6904614.5999999996</v>
      </c>
      <c r="D208" s="34">
        <v>4370836.8499999996</v>
      </c>
      <c r="E208" s="35">
        <v>0.63303100000000001</v>
      </c>
      <c r="F208" s="34">
        <v>3543460.45</v>
      </c>
      <c r="G208" s="35">
        <v>0.51320200000000005</v>
      </c>
    </row>
    <row r="209" spans="1:7" ht="15.75" x14ac:dyDescent="0.25">
      <c r="A209" s="42">
        <v>9</v>
      </c>
      <c r="B209" s="33" t="s">
        <v>98</v>
      </c>
      <c r="C209" s="43">
        <f>4843114.61</f>
        <v>4843114.6100000003</v>
      </c>
      <c r="D209" s="43">
        <v>2517039.9300000002</v>
      </c>
      <c r="E209" s="45">
        <f>D209/C209</f>
        <v>0.51971512811256804</v>
      </c>
      <c r="F209" s="43">
        <v>2456089.9300000002</v>
      </c>
      <c r="G209" s="45">
        <f>F209/C209</f>
        <v>0.50713025145609758</v>
      </c>
    </row>
    <row r="210" spans="1:7" ht="15.75" x14ac:dyDescent="0.25">
      <c r="A210" s="42">
        <v>10</v>
      </c>
      <c r="B210" s="33" t="s">
        <v>101</v>
      </c>
      <c r="C210" s="34">
        <v>83485881.620000005</v>
      </c>
      <c r="D210" s="34">
        <v>49287532.380000003</v>
      </c>
      <c r="E210" s="35">
        <v>0.59036999999999995</v>
      </c>
      <c r="F210" s="34">
        <v>41757723.280000001</v>
      </c>
      <c r="G210" s="35">
        <v>0.50017699999999998</v>
      </c>
    </row>
    <row r="211" spans="1:7" ht="15.75" x14ac:dyDescent="0.25">
      <c r="A211" s="42">
        <v>11</v>
      </c>
      <c r="B211" s="33" t="s">
        <v>48</v>
      </c>
      <c r="C211" s="34">
        <v>27299609.280000001</v>
      </c>
      <c r="D211" s="34">
        <v>20867341.809999999</v>
      </c>
      <c r="E211" s="35">
        <v>0.76438200000000001</v>
      </c>
      <c r="F211" s="34">
        <v>12752294.310000001</v>
      </c>
      <c r="G211" s="35">
        <v>0.46712399999999998</v>
      </c>
    </row>
    <row r="212" spans="1:7" ht="15.75" x14ac:dyDescent="0.25">
      <c r="A212" s="42">
        <v>12</v>
      </c>
      <c r="B212" s="33" t="s">
        <v>44</v>
      </c>
      <c r="C212" s="34">
        <v>406881.19</v>
      </c>
      <c r="D212" s="34">
        <v>184086.19</v>
      </c>
      <c r="E212" s="35">
        <v>0.452432</v>
      </c>
      <c r="F212" s="34">
        <v>178124.19</v>
      </c>
      <c r="G212" s="35">
        <v>0.43777899999999997</v>
      </c>
    </row>
    <row r="213" spans="1:7" ht="15.75" x14ac:dyDescent="0.25">
      <c r="A213" s="42">
        <v>13</v>
      </c>
      <c r="B213" s="33" t="s">
        <v>68</v>
      </c>
      <c r="C213" s="34">
        <v>2578679.7400000002</v>
      </c>
      <c r="D213" s="34">
        <v>1595226.38</v>
      </c>
      <c r="E213" s="35">
        <v>0.61862099999999998</v>
      </c>
      <c r="F213" s="34">
        <v>1097054.58</v>
      </c>
      <c r="G213" s="35">
        <v>0.42543300000000001</v>
      </c>
    </row>
    <row r="214" spans="1:7" ht="15.75" x14ac:dyDescent="0.25">
      <c r="A214" s="42">
        <v>14</v>
      </c>
      <c r="B214" s="33" t="s">
        <v>79</v>
      </c>
      <c r="C214" s="34">
        <v>1501685.57</v>
      </c>
      <c r="D214" s="34">
        <v>875330.94</v>
      </c>
      <c r="E214" s="35">
        <v>0.58289899999999994</v>
      </c>
      <c r="F214" s="34">
        <v>632678.68000000005</v>
      </c>
      <c r="G214" s="35">
        <v>0.42131200000000002</v>
      </c>
    </row>
    <row r="215" spans="1:7" ht="15.75" x14ac:dyDescent="0.25">
      <c r="A215" s="42">
        <v>15</v>
      </c>
      <c r="B215" s="33" t="s">
        <v>47</v>
      </c>
      <c r="C215" s="34">
        <v>31767399.949999999</v>
      </c>
      <c r="D215" s="34">
        <v>17991877.260000002</v>
      </c>
      <c r="E215" s="35">
        <v>0.56636299999999995</v>
      </c>
      <c r="F215" s="34">
        <v>13202214.73</v>
      </c>
      <c r="G215" s="35">
        <v>0.41559000000000001</v>
      </c>
    </row>
    <row r="216" spans="1:7" ht="15.75" x14ac:dyDescent="0.25">
      <c r="A216" s="42">
        <v>16</v>
      </c>
      <c r="B216" s="33" t="s">
        <v>75</v>
      </c>
      <c r="C216" s="34">
        <v>1584145.07</v>
      </c>
      <c r="D216" s="34">
        <v>662237.52</v>
      </c>
      <c r="E216" s="35">
        <v>0.418041</v>
      </c>
      <c r="F216" s="34">
        <v>657351.92000000004</v>
      </c>
      <c r="G216" s="35">
        <v>0.41495700000000002</v>
      </c>
    </row>
    <row r="217" spans="1:7" ht="15.75" x14ac:dyDescent="0.25">
      <c r="A217" s="42">
        <v>17</v>
      </c>
      <c r="B217" s="33" t="s">
        <v>102</v>
      </c>
      <c r="C217" s="34">
        <v>13156318.59</v>
      </c>
      <c r="D217" s="34">
        <v>8619201.9299999997</v>
      </c>
      <c r="E217" s="35">
        <v>0.655138</v>
      </c>
      <c r="F217" s="34">
        <v>5125403.26</v>
      </c>
      <c r="G217" s="35">
        <v>0.38957700000000001</v>
      </c>
    </row>
    <row r="218" spans="1:7" ht="15.75" x14ac:dyDescent="0.25">
      <c r="A218" s="42">
        <v>18</v>
      </c>
      <c r="B218" s="33" t="s">
        <v>59</v>
      </c>
      <c r="C218" s="34">
        <v>18112502.120000001</v>
      </c>
      <c r="D218" s="34">
        <v>15128013.880000001</v>
      </c>
      <c r="E218" s="35">
        <v>0.835225</v>
      </c>
      <c r="F218" s="34">
        <v>7039430.4900000002</v>
      </c>
      <c r="G218" s="35">
        <v>0.38865</v>
      </c>
    </row>
    <row r="219" spans="1:7" ht="15.75" x14ac:dyDescent="0.25">
      <c r="A219" s="42">
        <v>19</v>
      </c>
      <c r="B219" s="33" t="s">
        <v>103</v>
      </c>
      <c r="C219" s="34">
        <v>97964040.5</v>
      </c>
      <c r="D219" s="34">
        <v>60717837.32</v>
      </c>
      <c r="E219" s="35">
        <v>0.61979700000000004</v>
      </c>
      <c r="F219" s="34">
        <v>37734971.119999997</v>
      </c>
      <c r="G219" s="35">
        <v>0.38519199999999998</v>
      </c>
    </row>
    <row r="220" spans="1:7" ht="15.75" x14ac:dyDescent="0.25">
      <c r="A220" s="42">
        <v>20</v>
      </c>
      <c r="B220" s="33" t="s">
        <v>112</v>
      </c>
      <c r="C220" s="34">
        <v>4685085.68</v>
      </c>
      <c r="D220" s="34">
        <v>3237249.96</v>
      </c>
      <c r="E220" s="35">
        <v>0.69096900000000006</v>
      </c>
      <c r="F220" s="34">
        <v>1651184.07</v>
      </c>
      <c r="G220" s="35">
        <v>0.35243400000000003</v>
      </c>
    </row>
    <row r="221" spans="1:7" ht="15.75" x14ac:dyDescent="0.25">
      <c r="A221" s="42">
        <v>21</v>
      </c>
      <c r="B221" s="33" t="s">
        <v>85</v>
      </c>
      <c r="C221" s="34">
        <v>401194</v>
      </c>
      <c r="D221" s="34">
        <v>171329.49</v>
      </c>
      <c r="E221" s="35">
        <v>0.42704900000000001</v>
      </c>
      <c r="F221" s="34">
        <v>140576.9</v>
      </c>
      <c r="G221" s="35">
        <v>0.35039599999999999</v>
      </c>
    </row>
    <row r="222" spans="1:7" ht="15.75" x14ac:dyDescent="0.25">
      <c r="A222" s="42">
        <v>22</v>
      </c>
      <c r="B222" s="33" t="s">
        <v>69</v>
      </c>
      <c r="C222" s="34">
        <v>2651853.9500000002</v>
      </c>
      <c r="D222" s="34">
        <v>1134517.44</v>
      </c>
      <c r="E222" s="35">
        <v>0.42781999999999998</v>
      </c>
      <c r="F222" s="34">
        <v>916319.37</v>
      </c>
      <c r="G222" s="35">
        <v>0.34553899999999999</v>
      </c>
    </row>
    <row r="223" spans="1:7" ht="15.75" x14ac:dyDescent="0.25">
      <c r="A223" s="42">
        <v>23</v>
      </c>
      <c r="B223" s="33" t="s">
        <v>95</v>
      </c>
      <c r="C223" s="34">
        <v>180000</v>
      </c>
      <c r="D223" s="34">
        <v>61708.56</v>
      </c>
      <c r="E223" s="35">
        <v>0.34282499999999999</v>
      </c>
      <c r="F223" s="34">
        <v>61708.56</v>
      </c>
      <c r="G223" s="35">
        <v>0.34282499999999999</v>
      </c>
    </row>
    <row r="224" spans="1:7" ht="15.75" x14ac:dyDescent="0.25">
      <c r="A224" s="42">
        <v>24</v>
      </c>
      <c r="B224" s="33" t="s">
        <v>77</v>
      </c>
      <c r="C224" s="34">
        <v>16362456.27</v>
      </c>
      <c r="D224" s="34">
        <v>8147281.6600000001</v>
      </c>
      <c r="E224" s="35">
        <v>0.49792500000000001</v>
      </c>
      <c r="F224" s="34">
        <v>5536895</v>
      </c>
      <c r="G224" s="35">
        <v>0.33839000000000002</v>
      </c>
    </row>
    <row r="225" spans="1:7" ht="15.75" x14ac:dyDescent="0.25">
      <c r="A225" s="42">
        <v>25</v>
      </c>
      <c r="B225" s="33" t="s">
        <v>56</v>
      </c>
      <c r="C225" s="34">
        <v>246969.81</v>
      </c>
      <c r="D225" s="34">
        <v>117616.56</v>
      </c>
      <c r="E225" s="35">
        <v>0.47623900000000002</v>
      </c>
      <c r="F225" s="34">
        <v>83471.56</v>
      </c>
      <c r="G225" s="35">
        <v>0.33798299999999998</v>
      </c>
    </row>
    <row r="226" spans="1:7" ht="15.75" x14ac:dyDescent="0.25">
      <c r="A226" s="42">
        <v>26</v>
      </c>
      <c r="B226" s="33" t="s">
        <v>109</v>
      </c>
      <c r="C226" s="34">
        <v>16004143.92</v>
      </c>
      <c r="D226" s="34">
        <v>9852077.0500000007</v>
      </c>
      <c r="E226" s="35">
        <v>0.615595</v>
      </c>
      <c r="F226" s="34">
        <v>5401384.7699999996</v>
      </c>
      <c r="G226" s="35">
        <v>0.33749899999999999</v>
      </c>
    </row>
    <row r="227" spans="1:7" ht="15.75" x14ac:dyDescent="0.25">
      <c r="A227" s="42">
        <v>27</v>
      </c>
      <c r="B227" s="33" t="s">
        <v>64</v>
      </c>
      <c r="C227" s="34">
        <v>2073581.6</v>
      </c>
      <c r="D227" s="34">
        <v>696346.81</v>
      </c>
      <c r="E227" s="35">
        <v>0.33581800000000001</v>
      </c>
      <c r="F227" s="34">
        <v>652927.30000000005</v>
      </c>
      <c r="G227" s="35">
        <v>0.31487900000000002</v>
      </c>
    </row>
    <row r="228" spans="1:7" ht="15.75" x14ac:dyDescent="0.25">
      <c r="A228" s="42">
        <v>28</v>
      </c>
      <c r="B228" s="33" t="s">
        <v>114</v>
      </c>
      <c r="C228" s="34">
        <v>4568361.28</v>
      </c>
      <c r="D228" s="34">
        <v>2710590.56</v>
      </c>
      <c r="E228" s="35">
        <v>0.59333999999999998</v>
      </c>
      <c r="F228" s="34">
        <v>1429917.43</v>
      </c>
      <c r="G228" s="35">
        <v>0.313004</v>
      </c>
    </row>
    <row r="229" spans="1:7" ht="15.75" x14ac:dyDescent="0.25">
      <c r="A229" s="42">
        <v>29</v>
      </c>
      <c r="B229" s="33" t="s">
        <v>113</v>
      </c>
      <c r="C229" s="34">
        <v>3786287.47</v>
      </c>
      <c r="D229" s="34">
        <v>1884307.26</v>
      </c>
      <c r="E229" s="35">
        <v>0.497666</v>
      </c>
      <c r="F229" s="34">
        <v>1078733.33</v>
      </c>
      <c r="G229" s="35">
        <v>0.28490500000000002</v>
      </c>
    </row>
    <row r="230" spans="1:7" ht="15.75" x14ac:dyDescent="0.25">
      <c r="A230" s="42">
        <v>30</v>
      </c>
      <c r="B230" s="33" t="s">
        <v>116</v>
      </c>
      <c r="C230" s="34">
        <v>3648619.07</v>
      </c>
      <c r="D230" s="34">
        <v>1254812.51</v>
      </c>
      <c r="E230" s="35">
        <v>0.343914</v>
      </c>
      <c r="F230" s="34">
        <v>992060.08</v>
      </c>
      <c r="G230" s="35">
        <v>0.27189999999999998</v>
      </c>
    </row>
    <row r="231" spans="1:7" ht="15.75" x14ac:dyDescent="0.25">
      <c r="A231" s="42">
        <v>31</v>
      </c>
      <c r="B231" s="33" t="s">
        <v>50</v>
      </c>
      <c r="C231" s="34">
        <v>1369020.56</v>
      </c>
      <c r="D231" s="34">
        <v>435787.1</v>
      </c>
      <c r="E231" s="35">
        <v>0.31831999999999999</v>
      </c>
      <c r="F231" s="34">
        <v>370319.13</v>
      </c>
      <c r="G231" s="35">
        <v>0.27049899999999999</v>
      </c>
    </row>
    <row r="232" spans="1:7" ht="15.75" x14ac:dyDescent="0.25">
      <c r="A232" s="42">
        <v>32</v>
      </c>
      <c r="B232" s="33" t="s">
        <v>49</v>
      </c>
      <c r="C232" s="34">
        <v>2677374.14</v>
      </c>
      <c r="D232" s="34">
        <v>1469351.69</v>
      </c>
      <c r="E232" s="35">
        <v>0.54880300000000004</v>
      </c>
      <c r="F232" s="34">
        <v>706084.25</v>
      </c>
      <c r="G232" s="35">
        <v>0.26372299999999999</v>
      </c>
    </row>
    <row r="233" spans="1:7" ht="15.75" x14ac:dyDescent="0.25">
      <c r="A233" s="42">
        <v>33</v>
      </c>
      <c r="B233" s="33" t="s">
        <v>76</v>
      </c>
      <c r="C233" s="34">
        <v>36207250.909999996</v>
      </c>
      <c r="D233" s="34">
        <v>22619628.609999999</v>
      </c>
      <c r="E233" s="35">
        <v>0.624726</v>
      </c>
      <c r="F233" s="34">
        <v>9429649.6699999999</v>
      </c>
      <c r="G233" s="35">
        <v>0.26043500000000003</v>
      </c>
    </row>
    <row r="234" spans="1:7" ht="15.75" x14ac:dyDescent="0.25">
      <c r="A234" s="42">
        <v>34</v>
      </c>
      <c r="B234" s="33" t="s">
        <v>115</v>
      </c>
      <c r="C234" s="34">
        <v>4710569.37</v>
      </c>
      <c r="D234" s="34">
        <v>3395239.23</v>
      </c>
      <c r="E234" s="35">
        <v>0.72077000000000002</v>
      </c>
      <c r="F234" s="34">
        <v>1114967.3600000001</v>
      </c>
      <c r="G234" s="35">
        <v>0.23669499999999999</v>
      </c>
    </row>
    <row r="235" spans="1:7" ht="15.75" x14ac:dyDescent="0.25">
      <c r="A235" s="42">
        <v>35</v>
      </c>
      <c r="B235" s="33" t="s">
        <v>81</v>
      </c>
      <c r="C235" s="34">
        <v>2203949.4700000002</v>
      </c>
      <c r="D235" s="34">
        <v>729513.96</v>
      </c>
      <c r="E235" s="35">
        <v>0.33100299999999999</v>
      </c>
      <c r="F235" s="34">
        <v>520064.33</v>
      </c>
      <c r="G235" s="35">
        <v>0.23596900000000001</v>
      </c>
    </row>
    <row r="236" spans="1:7" ht="15.75" x14ac:dyDescent="0.25">
      <c r="A236" s="42">
        <v>36</v>
      </c>
      <c r="B236" s="33" t="s">
        <v>90</v>
      </c>
      <c r="C236" s="43">
        <v>1578544</v>
      </c>
      <c r="D236" s="43">
        <v>751990.01</v>
      </c>
      <c r="E236" s="45">
        <v>0.47638200000000003</v>
      </c>
      <c r="F236" s="43">
        <v>368252.94</v>
      </c>
      <c r="G236" s="45">
        <v>0.23328599999999999</v>
      </c>
    </row>
    <row r="237" spans="1:7" ht="15.75" x14ac:dyDescent="0.25">
      <c r="A237" s="42">
        <v>37</v>
      </c>
      <c r="B237" s="33" t="s">
        <v>104</v>
      </c>
      <c r="C237" s="43">
        <v>199359475.34</v>
      </c>
      <c r="D237" s="43">
        <v>77207241.709999993</v>
      </c>
      <c r="E237" s="45">
        <v>0.38727699999999998</v>
      </c>
      <c r="F237" s="43">
        <v>40545336.600000001</v>
      </c>
      <c r="G237" s="45">
        <v>0.203378</v>
      </c>
    </row>
    <row r="238" spans="1:7" ht="15.75" x14ac:dyDescent="0.25">
      <c r="A238" s="42">
        <v>38</v>
      </c>
      <c r="B238" s="33" t="s">
        <v>117</v>
      </c>
      <c r="C238" s="43">
        <v>5897448.8499999996</v>
      </c>
      <c r="D238" s="43">
        <v>2672259</v>
      </c>
      <c r="E238" s="45">
        <v>0.453121</v>
      </c>
      <c r="F238" s="43">
        <v>1151427.99</v>
      </c>
      <c r="G238" s="45">
        <v>0.195242</v>
      </c>
    </row>
    <row r="239" spans="1:7" ht="15.75" x14ac:dyDescent="0.25">
      <c r="A239" s="42">
        <v>39</v>
      </c>
      <c r="B239" s="33" t="s">
        <v>99</v>
      </c>
      <c r="C239" s="43">
        <f>12430560+220000</f>
        <v>12650560</v>
      </c>
      <c r="D239" s="43">
        <v>2569913.9</v>
      </c>
      <c r="E239" s="45">
        <f>D239/C239</f>
        <v>0.20314625597602004</v>
      </c>
      <c r="F239" s="43">
        <v>2208072.25</v>
      </c>
      <c r="G239" s="45">
        <f>F239/C239</f>
        <v>0.17454343918371992</v>
      </c>
    </row>
    <row r="240" spans="1:7" ht="15.75" x14ac:dyDescent="0.25">
      <c r="A240" s="42">
        <v>40</v>
      </c>
      <c r="B240" s="33" t="s">
        <v>107</v>
      </c>
      <c r="C240" s="43">
        <v>221328</v>
      </c>
      <c r="D240" s="43">
        <v>89164</v>
      </c>
      <c r="E240" s="45">
        <v>0.40285900000000002</v>
      </c>
      <c r="F240" s="43">
        <v>37424.71</v>
      </c>
      <c r="G240" s="45">
        <v>0.16909199999999999</v>
      </c>
    </row>
    <row r="241" spans="1:7" ht="15.75" x14ac:dyDescent="0.25">
      <c r="A241" s="42">
        <v>41</v>
      </c>
      <c r="B241" s="33" t="s">
        <v>80</v>
      </c>
      <c r="C241" s="43">
        <v>2780497.17</v>
      </c>
      <c r="D241" s="43">
        <v>1035159.1</v>
      </c>
      <c r="E241" s="45">
        <v>0.37229299999999999</v>
      </c>
      <c r="F241" s="43">
        <v>463066.98</v>
      </c>
      <c r="G241" s="45">
        <v>0.16654099999999999</v>
      </c>
    </row>
    <row r="242" spans="1:7" ht="15.75" x14ac:dyDescent="0.25">
      <c r="A242" s="42">
        <v>42</v>
      </c>
      <c r="B242" s="33" t="s">
        <v>53</v>
      </c>
      <c r="C242" s="43">
        <v>295920</v>
      </c>
      <c r="D242" s="43">
        <v>64076.83</v>
      </c>
      <c r="E242" s="45">
        <v>0.216534</v>
      </c>
      <c r="F242" s="43">
        <v>48711.83</v>
      </c>
      <c r="G242" s="45">
        <v>0.16461100000000001</v>
      </c>
    </row>
    <row r="243" spans="1:7" ht="15.75" x14ac:dyDescent="0.25">
      <c r="A243" s="42">
        <v>43</v>
      </c>
      <c r="B243" s="33" t="s">
        <v>92</v>
      </c>
      <c r="C243" s="34">
        <v>11455772.66</v>
      </c>
      <c r="D243" s="34">
        <v>3000717.07</v>
      </c>
      <c r="E243" s="35">
        <v>0.26193899999999998</v>
      </c>
      <c r="F243" s="34">
        <v>1660037.29</v>
      </c>
      <c r="G243" s="35">
        <v>0.14490800000000001</v>
      </c>
    </row>
    <row r="244" spans="1:7" ht="15.75" x14ac:dyDescent="0.25">
      <c r="A244" s="42">
        <v>44</v>
      </c>
      <c r="B244" s="33" t="s">
        <v>118</v>
      </c>
      <c r="C244" s="34">
        <v>5354798.12</v>
      </c>
      <c r="D244" s="34">
        <v>1856083.44</v>
      </c>
      <c r="E244" s="35">
        <v>0.34662100000000001</v>
      </c>
      <c r="F244" s="34">
        <v>739217.04</v>
      </c>
      <c r="G244" s="35">
        <v>0.138048</v>
      </c>
    </row>
    <row r="245" spans="1:7" ht="15.75" x14ac:dyDescent="0.25">
      <c r="A245" s="42">
        <v>45</v>
      </c>
      <c r="B245" s="33" t="s">
        <v>123</v>
      </c>
      <c r="C245" s="34">
        <v>7562572.54</v>
      </c>
      <c r="D245" s="34">
        <v>1282732.96</v>
      </c>
      <c r="E245" s="35">
        <v>0.16961599999999999</v>
      </c>
      <c r="F245" s="34">
        <v>857619.09</v>
      </c>
      <c r="G245" s="35">
        <v>0.113403</v>
      </c>
    </row>
    <row r="246" spans="1:7" ht="15.75" x14ac:dyDescent="0.25">
      <c r="A246" s="42">
        <v>46</v>
      </c>
      <c r="B246" s="33" t="s">
        <v>110</v>
      </c>
      <c r="C246" s="34">
        <v>15572575.779999999</v>
      </c>
      <c r="D246" s="34">
        <v>2843528.33</v>
      </c>
      <c r="E246" s="35">
        <v>0.18259800000000001</v>
      </c>
      <c r="F246" s="34">
        <v>1765311.24</v>
      </c>
      <c r="G246" s="35">
        <v>0.11336</v>
      </c>
    </row>
    <row r="247" spans="1:7" ht="15.75" x14ac:dyDescent="0.25">
      <c r="A247" s="42">
        <v>47</v>
      </c>
      <c r="B247" s="33" t="s">
        <v>105</v>
      </c>
      <c r="C247" s="34">
        <v>47380958.409999996</v>
      </c>
      <c r="D247" s="34">
        <v>32718563.800000001</v>
      </c>
      <c r="E247" s="35">
        <v>0.69054199999999999</v>
      </c>
      <c r="F247" s="34">
        <v>5246587.72</v>
      </c>
      <c r="G247" s="35">
        <v>0.110732</v>
      </c>
    </row>
    <row r="248" spans="1:7" ht="15.75" x14ac:dyDescent="0.25">
      <c r="A248" s="42">
        <v>48</v>
      </c>
      <c r="B248" s="33" t="s">
        <v>120</v>
      </c>
      <c r="C248" s="34">
        <v>3391833.44</v>
      </c>
      <c r="D248" s="34">
        <v>1035931.13</v>
      </c>
      <c r="E248" s="35">
        <v>0.305419</v>
      </c>
      <c r="F248" s="34">
        <v>353193.87</v>
      </c>
      <c r="G248" s="35">
        <v>0.104131</v>
      </c>
    </row>
    <row r="249" spans="1:7" ht="15.75" x14ac:dyDescent="0.25">
      <c r="A249" s="42">
        <v>49</v>
      </c>
      <c r="B249" s="33" t="s">
        <v>72</v>
      </c>
      <c r="C249" s="34">
        <v>6582800</v>
      </c>
      <c r="D249" s="34">
        <v>1176761.43</v>
      </c>
      <c r="E249" s="35">
        <v>0.17876300000000001</v>
      </c>
      <c r="F249" s="34">
        <v>547245.18000000005</v>
      </c>
      <c r="G249" s="35">
        <v>8.3132999999999999E-2</v>
      </c>
    </row>
    <row r="250" spans="1:7" ht="15.75" x14ac:dyDescent="0.25">
      <c r="A250" s="42">
        <v>50</v>
      </c>
      <c r="B250" s="33" t="s">
        <v>94</v>
      </c>
      <c r="C250" s="34">
        <v>425194</v>
      </c>
      <c r="D250" s="34">
        <v>145411.68</v>
      </c>
      <c r="E250" s="35">
        <v>0.34198899999999999</v>
      </c>
      <c r="F250" s="34">
        <v>30156.59</v>
      </c>
      <c r="G250" s="35">
        <v>7.0924000000000001E-2</v>
      </c>
    </row>
    <row r="251" spans="1:7" ht="15.75" x14ac:dyDescent="0.25">
      <c r="A251" s="42">
        <v>51</v>
      </c>
      <c r="B251" s="33" t="s">
        <v>58</v>
      </c>
      <c r="C251" s="34">
        <v>662195</v>
      </c>
      <c r="D251" s="34">
        <v>71537.11</v>
      </c>
      <c r="E251" s="35">
        <v>0.10803</v>
      </c>
      <c r="F251" s="34">
        <v>39803.769999999997</v>
      </c>
      <c r="G251" s="35">
        <v>6.0109000000000003E-2</v>
      </c>
    </row>
    <row r="252" spans="1:7" ht="15.75" x14ac:dyDescent="0.25">
      <c r="A252" s="42">
        <v>52</v>
      </c>
      <c r="B252" s="33" t="s">
        <v>91</v>
      </c>
      <c r="C252" s="34">
        <v>732194</v>
      </c>
      <c r="D252" s="34">
        <v>194268.56</v>
      </c>
      <c r="E252" s="35">
        <v>0.265324</v>
      </c>
      <c r="F252" s="34">
        <v>37695.32</v>
      </c>
      <c r="G252" s="35">
        <v>5.1483000000000001E-2</v>
      </c>
    </row>
    <row r="253" spans="1:7" ht="15.75" x14ac:dyDescent="0.25">
      <c r="A253" s="42">
        <v>53</v>
      </c>
      <c r="B253" s="33" t="s">
        <v>125</v>
      </c>
      <c r="C253" s="34">
        <v>742674.35</v>
      </c>
      <c r="D253" s="34">
        <v>34017</v>
      </c>
      <c r="E253" s="35">
        <v>4.5803000000000003E-2</v>
      </c>
      <c r="F253" s="34">
        <v>34017</v>
      </c>
      <c r="G253" s="35">
        <v>4.5803000000000003E-2</v>
      </c>
    </row>
    <row r="254" spans="1:7" ht="15.75" x14ac:dyDescent="0.25">
      <c r="A254" s="42">
        <v>54</v>
      </c>
      <c r="B254" s="33" t="s">
        <v>82</v>
      </c>
      <c r="C254" s="34">
        <v>4141399.63</v>
      </c>
      <c r="D254" s="34">
        <v>669106.24</v>
      </c>
      <c r="E254" s="35">
        <v>0.16156499999999999</v>
      </c>
      <c r="F254" s="34">
        <v>151301.91</v>
      </c>
      <c r="G254" s="35">
        <v>3.6533999999999997E-2</v>
      </c>
    </row>
    <row r="255" spans="1:7" ht="15.75" x14ac:dyDescent="0.25">
      <c r="A255" s="42">
        <v>55</v>
      </c>
      <c r="B255" s="33" t="s">
        <v>89</v>
      </c>
      <c r="C255" s="34">
        <v>667094.05000000005</v>
      </c>
      <c r="D255" s="34">
        <v>24794.02</v>
      </c>
      <c r="E255" s="35">
        <v>3.7166999999999999E-2</v>
      </c>
      <c r="F255" s="34">
        <v>18145.02</v>
      </c>
      <c r="G255" s="35">
        <v>2.7199999999999998E-2</v>
      </c>
    </row>
    <row r="256" spans="1:7" ht="15.75" x14ac:dyDescent="0.25">
      <c r="A256" s="42">
        <v>56</v>
      </c>
      <c r="B256" s="33" t="s">
        <v>83</v>
      </c>
      <c r="C256" s="34">
        <v>4422986</v>
      </c>
      <c r="D256" s="34">
        <v>195391.51</v>
      </c>
      <c r="E256" s="35">
        <v>4.4176E-2</v>
      </c>
      <c r="F256" s="34">
        <v>112963.76</v>
      </c>
      <c r="G256" s="35">
        <v>2.554E-2</v>
      </c>
    </row>
    <row r="257" spans="1:7" ht="15.75" x14ac:dyDescent="0.25">
      <c r="A257" s="42">
        <v>57</v>
      </c>
      <c r="B257" s="33" t="s">
        <v>108</v>
      </c>
      <c r="C257" s="34">
        <v>1803396.6</v>
      </c>
      <c r="D257" s="34">
        <v>194147.43</v>
      </c>
      <c r="E257" s="35">
        <v>0.107657</v>
      </c>
      <c r="F257" s="34">
        <v>45271.360000000001</v>
      </c>
      <c r="G257" s="35">
        <v>2.5103E-2</v>
      </c>
    </row>
    <row r="258" spans="1:7" ht="15.75" x14ac:dyDescent="0.25">
      <c r="A258" s="42">
        <v>58</v>
      </c>
      <c r="B258" s="33" t="s">
        <v>119</v>
      </c>
      <c r="C258" s="34">
        <v>691454.03</v>
      </c>
      <c r="D258" s="34">
        <v>29172.31</v>
      </c>
      <c r="E258" s="35">
        <v>4.2189999999999998E-2</v>
      </c>
      <c r="F258" s="34">
        <v>15600</v>
      </c>
      <c r="G258" s="35">
        <v>2.2561000000000001E-2</v>
      </c>
    </row>
    <row r="259" spans="1:7" ht="15.75" x14ac:dyDescent="0.25">
      <c r="A259" s="42">
        <v>59</v>
      </c>
      <c r="B259" s="33" t="s">
        <v>71</v>
      </c>
      <c r="C259" s="34">
        <v>463000</v>
      </c>
      <c r="D259" s="34">
        <v>39498</v>
      </c>
      <c r="E259" s="35">
        <v>8.5308999999999996E-2</v>
      </c>
      <c r="F259" s="34">
        <v>9918</v>
      </c>
      <c r="G259" s="35">
        <v>2.1420999999999999E-2</v>
      </c>
    </row>
    <row r="260" spans="1:7" ht="15.75" x14ac:dyDescent="0.25">
      <c r="A260" s="42">
        <v>60</v>
      </c>
      <c r="B260" s="33" t="s">
        <v>88</v>
      </c>
      <c r="C260" s="34">
        <v>321858</v>
      </c>
      <c r="D260" s="34">
        <v>39729.29</v>
      </c>
      <c r="E260" s="35">
        <v>0.12343700000000001</v>
      </c>
      <c r="F260" s="34">
        <v>4839.3999999999996</v>
      </c>
      <c r="G260" s="35">
        <v>1.5036000000000001E-2</v>
      </c>
    </row>
    <row r="261" spans="1:7" ht="15.75" x14ac:dyDescent="0.25">
      <c r="A261" s="42">
        <v>61</v>
      </c>
      <c r="B261" s="33" t="s">
        <v>93</v>
      </c>
      <c r="C261" s="34">
        <v>674956</v>
      </c>
      <c r="D261" s="34">
        <v>167822.69</v>
      </c>
      <c r="E261" s="35">
        <v>0.248642</v>
      </c>
      <c r="F261" s="34">
        <v>8581.4</v>
      </c>
      <c r="G261" s="35">
        <v>1.2714E-2</v>
      </c>
    </row>
    <row r="262" spans="1:7" ht="15.75" x14ac:dyDescent="0.25">
      <c r="A262" s="42">
        <v>62</v>
      </c>
      <c r="B262" s="33" t="s">
        <v>87</v>
      </c>
      <c r="C262" s="34">
        <v>546408</v>
      </c>
      <c r="D262" s="34">
        <v>14972.15</v>
      </c>
      <c r="E262" s="35">
        <v>2.7400999999999998E-2</v>
      </c>
      <c r="F262" s="34">
        <v>2962.18</v>
      </c>
      <c r="G262" s="35">
        <v>5.4209999999999996E-3</v>
      </c>
    </row>
    <row r="263" spans="1:7" ht="15.75" x14ac:dyDescent="0.25">
      <c r="A263" s="42">
        <v>63</v>
      </c>
      <c r="B263" s="33" t="s">
        <v>121</v>
      </c>
      <c r="C263" s="34">
        <v>10206016.68</v>
      </c>
      <c r="D263" s="34">
        <v>7533881.1600000001</v>
      </c>
      <c r="E263" s="35">
        <v>0.73817999999999995</v>
      </c>
      <c r="F263" s="34">
        <v>20786.59</v>
      </c>
      <c r="G263" s="35">
        <v>2.0370000000000002E-3</v>
      </c>
    </row>
    <row r="264" spans="1:7" ht="15.75" x14ac:dyDescent="0.25">
      <c r="A264" s="42">
        <v>64</v>
      </c>
      <c r="B264" s="33" t="s">
        <v>60</v>
      </c>
      <c r="C264" s="34">
        <v>45000</v>
      </c>
      <c r="D264" s="34">
        <v>0</v>
      </c>
      <c r="E264" s="35">
        <v>0</v>
      </c>
      <c r="F264" s="34">
        <v>0</v>
      </c>
      <c r="G264" s="35">
        <v>0</v>
      </c>
    </row>
    <row r="265" spans="1:7" ht="15.75" x14ac:dyDescent="0.25">
      <c r="A265" s="42">
        <v>65</v>
      </c>
      <c r="B265" s="33" t="s">
        <v>70</v>
      </c>
      <c r="C265" s="34">
        <v>773850</v>
      </c>
      <c r="D265" s="34">
        <v>435000</v>
      </c>
      <c r="E265" s="35">
        <v>0.56212399999999996</v>
      </c>
      <c r="F265" s="34">
        <v>0</v>
      </c>
      <c r="G265" s="35">
        <v>0</v>
      </c>
    </row>
    <row r="266" spans="1:7" ht="15.75" x14ac:dyDescent="0.25">
      <c r="A266" s="42">
        <v>66</v>
      </c>
      <c r="B266" s="33" t="s">
        <v>86</v>
      </c>
      <c r="C266" s="34">
        <v>250000</v>
      </c>
      <c r="D266" s="34">
        <v>0</v>
      </c>
      <c r="E266" s="35">
        <v>0</v>
      </c>
      <c r="F266" s="34">
        <v>0</v>
      </c>
      <c r="G266" s="35">
        <v>0</v>
      </c>
    </row>
    <row r="267" spans="1:7" x14ac:dyDescent="0.25">
      <c r="A267" s="101" t="s">
        <v>126</v>
      </c>
      <c r="B267" s="102"/>
      <c r="C267" s="48">
        <f>SUM(C201:C266)</f>
        <v>827921316.00999987</v>
      </c>
      <c r="D267" s="48">
        <f>SUM(D201:D266)</f>
        <v>445026082.02999997</v>
      </c>
      <c r="E267" s="47">
        <f>D267/C267</f>
        <v>0.53752219374506938</v>
      </c>
      <c r="F267" s="48">
        <v>270864266.81</v>
      </c>
      <c r="G267" s="47">
        <f>F267/C267</f>
        <v>0.32716184687136191</v>
      </c>
    </row>
    <row r="268" spans="1:7" x14ac:dyDescent="0.25"/>
    <row r="269" spans="1:7" x14ac:dyDescent="0.25"/>
    <row r="270" spans="1:7" hidden="1" x14ac:dyDescent="0.25"/>
    <row r="271" spans="1:7" ht="15.75" hidden="1" x14ac:dyDescent="0.25">
      <c r="A271" s="41"/>
      <c r="B271" s="41"/>
      <c r="C271" s="41"/>
      <c r="D271" s="41"/>
      <c r="E271" s="41"/>
      <c r="F271" s="41"/>
      <c r="G271" s="41"/>
    </row>
  </sheetData>
  <mergeCells count="33">
    <mergeCell ref="A198:G198"/>
    <mergeCell ref="A199:G199"/>
    <mergeCell ref="A267:B267"/>
    <mergeCell ref="A118:G118"/>
    <mergeCell ref="A167:B167"/>
    <mergeCell ref="A173:G173"/>
    <mergeCell ref="A174:G174"/>
    <mergeCell ref="A195:B195"/>
    <mergeCell ref="A92:G92"/>
    <mergeCell ref="A93:G93"/>
    <mergeCell ref="A94:G94"/>
    <mergeCell ref="A111:B111"/>
    <mergeCell ref="A117:G117"/>
    <mergeCell ref="A65:A76"/>
    <mergeCell ref="A77:A82"/>
    <mergeCell ref="A83:A84"/>
    <mergeCell ref="A85:A86"/>
    <mergeCell ref="A87:B87"/>
    <mergeCell ref="A30:A37"/>
    <mergeCell ref="A38:A42"/>
    <mergeCell ref="A43:A48"/>
    <mergeCell ref="A49:A53"/>
    <mergeCell ref="A54:A64"/>
    <mergeCell ref="A9:A14"/>
    <mergeCell ref="A15:A19"/>
    <mergeCell ref="A20:A22"/>
    <mergeCell ref="A23:A26"/>
    <mergeCell ref="A27:A29"/>
    <mergeCell ref="A1:G1"/>
    <mergeCell ref="A2:G2"/>
    <mergeCell ref="A3:G3"/>
    <mergeCell ref="A4:G4"/>
    <mergeCell ref="A6:A8"/>
  </mergeCells>
  <printOptions horizontalCentered="1" verticalCentered="1"/>
  <pageMargins left="0.39370078740157483" right="0.39370078740157483" top="0.39370078740157483" bottom="0.39370078740157483" header="0" footer="0"/>
  <pageSetup paperSize="9" scale="47" fitToHeight="0" orientation="portrait" r:id="rId1"/>
  <rowBreaks count="6" manualBreakCount="6">
    <brk id="1" max="16383" man="1"/>
    <brk id="89" max="16383" man="1"/>
    <brk id="113" max="16383" man="1"/>
    <brk id="169" max="16383" man="1"/>
    <brk id="196" max="16383" man="1"/>
    <brk id="269"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106"/>
  <sheetViews>
    <sheetView showGridLines="0" workbookViewId="0">
      <selection activeCell="B1" sqref="B1"/>
    </sheetView>
  </sheetViews>
  <sheetFormatPr baseColWidth="10" defaultColWidth="0" defaultRowHeight="15" zeroHeight="1" x14ac:dyDescent="0.25"/>
  <cols>
    <col min="1" max="1" width="8" style="1" customWidth="1"/>
    <col min="2" max="2" width="102" style="1" customWidth="1"/>
    <col min="3" max="16384" width="9.140625" hidden="1"/>
  </cols>
  <sheetData>
    <row r="1" spans="1:2" ht="21" x14ac:dyDescent="0.35">
      <c r="A1" s="69"/>
      <c r="B1" s="70" t="s">
        <v>138</v>
      </c>
    </row>
    <row r="2" spans="1:2" x14ac:dyDescent="0.25">
      <c r="A2" s="71"/>
      <c r="B2" s="71"/>
    </row>
    <row r="3" spans="1:2" ht="90" x14ac:dyDescent="0.25">
      <c r="A3" s="72">
        <v>1</v>
      </c>
      <c r="B3" s="73" t="s">
        <v>155</v>
      </c>
    </row>
    <row r="4" spans="1:2" x14ac:dyDescent="0.25">
      <c r="A4" s="72"/>
      <c r="B4" s="73"/>
    </row>
    <row r="5" spans="1:2" ht="30" x14ac:dyDescent="0.25">
      <c r="A5" s="72">
        <v>2</v>
      </c>
      <c r="B5" s="73" t="s">
        <v>139</v>
      </c>
    </row>
    <row r="6" spans="1:2" x14ac:dyDescent="0.25">
      <c r="A6" s="72"/>
      <c r="B6" s="73"/>
    </row>
    <row r="7" spans="1:2" ht="30" x14ac:dyDescent="0.25">
      <c r="A7" s="72">
        <v>3</v>
      </c>
      <c r="B7" s="73" t="s">
        <v>140</v>
      </c>
    </row>
    <row r="8" spans="1:2" x14ac:dyDescent="0.25">
      <c r="A8" s="72"/>
      <c r="B8" s="71"/>
    </row>
    <row r="9" spans="1:2" ht="30" x14ac:dyDescent="0.25">
      <c r="A9" s="72">
        <v>4</v>
      </c>
      <c r="B9" s="73" t="s">
        <v>143</v>
      </c>
    </row>
    <row r="10" spans="1:2" x14ac:dyDescent="0.25">
      <c r="A10" s="72"/>
      <c r="B10" s="74"/>
    </row>
    <row r="11" spans="1:2" ht="30" x14ac:dyDescent="0.25">
      <c r="A11" s="72"/>
      <c r="B11" s="75" t="s">
        <v>152</v>
      </c>
    </row>
    <row r="12" spans="1:2" ht="30.75" customHeight="1" x14ac:dyDescent="0.25">
      <c r="A12" s="76"/>
      <c r="B12" s="77" t="s">
        <v>144</v>
      </c>
    </row>
    <row r="13" spans="1:2" x14ac:dyDescent="0.25">
      <c r="A13" s="76"/>
      <c r="B13" s="75" t="s">
        <v>145</v>
      </c>
    </row>
    <row r="14" spans="1:2" x14ac:dyDescent="0.25">
      <c r="A14" s="76"/>
      <c r="B14" s="74"/>
    </row>
    <row r="15" spans="1:2" x14ac:dyDescent="0.25">
      <c r="A15" s="76"/>
      <c r="B15" s="74"/>
    </row>
    <row r="16" spans="1:2" x14ac:dyDescent="0.25">
      <c r="A16" s="76"/>
      <c r="B16" s="74"/>
    </row>
    <row r="17" spans="1:2" x14ac:dyDescent="0.25">
      <c r="A17" s="76"/>
      <c r="B17" s="74"/>
    </row>
    <row r="18" spans="1:2" x14ac:dyDescent="0.25">
      <c r="A18" s="76"/>
      <c r="B18" s="74"/>
    </row>
    <row r="19" spans="1:2" ht="30" x14ac:dyDescent="0.25">
      <c r="A19" s="76"/>
      <c r="B19" s="75" t="s">
        <v>146</v>
      </c>
    </row>
    <row r="20" spans="1:2" x14ac:dyDescent="0.25">
      <c r="A20" s="76"/>
      <c r="B20" s="74"/>
    </row>
    <row r="21" spans="1:2" x14ac:dyDescent="0.25">
      <c r="A21" s="76"/>
      <c r="B21" s="74"/>
    </row>
    <row r="22" spans="1:2" x14ac:dyDescent="0.25">
      <c r="A22" s="76"/>
      <c r="B22" s="74"/>
    </row>
    <row r="23" spans="1:2" x14ac:dyDescent="0.25">
      <c r="A23" s="76"/>
      <c r="B23" s="74"/>
    </row>
    <row r="24" spans="1:2" ht="45" x14ac:dyDescent="0.25">
      <c r="A24" s="76"/>
      <c r="B24" s="81" t="s">
        <v>147</v>
      </c>
    </row>
    <row r="25" spans="1:2" x14ac:dyDescent="0.25">
      <c r="A25" s="76"/>
      <c r="B25" s="79"/>
    </row>
    <row r="26" spans="1:2" x14ac:dyDescent="0.25">
      <c r="A26" s="76"/>
      <c r="B26" s="74"/>
    </row>
    <row r="27" spans="1:2" ht="27.75" customHeight="1" x14ac:dyDescent="0.25">
      <c r="A27" s="76"/>
      <c r="B27" s="74"/>
    </row>
    <row r="28" spans="1:2" x14ac:dyDescent="0.25">
      <c r="A28" s="50"/>
      <c r="B28" s="74"/>
    </row>
    <row r="29" spans="1:2" x14ac:dyDescent="0.25">
      <c r="A29" s="76"/>
      <c r="B29" s="74"/>
    </row>
    <row r="30" spans="1:2" x14ac:dyDescent="0.25">
      <c r="A30" s="76"/>
      <c r="B30" s="73"/>
    </row>
    <row r="31" spans="1:2" ht="90" x14ac:dyDescent="0.25">
      <c r="A31" s="76"/>
      <c r="B31" s="81" t="s">
        <v>148</v>
      </c>
    </row>
    <row r="32" spans="1:2" s="80" customFormat="1" x14ac:dyDescent="0.25">
      <c r="A32" s="76"/>
      <c r="B32" s="81"/>
    </row>
    <row r="33" spans="1:2" s="80" customFormat="1" x14ac:dyDescent="0.25">
      <c r="A33" s="76"/>
      <c r="B33" s="81"/>
    </row>
    <row r="34" spans="1:2" s="80" customFormat="1" x14ac:dyDescent="0.25">
      <c r="A34" s="76"/>
      <c r="B34" s="81"/>
    </row>
    <row r="35" spans="1:2" s="80" customFormat="1" x14ac:dyDescent="0.25">
      <c r="A35" s="76"/>
      <c r="B35" s="81"/>
    </row>
    <row r="36" spans="1:2" s="80" customFormat="1" x14ac:dyDescent="0.25">
      <c r="A36" s="76"/>
      <c r="B36" s="81"/>
    </row>
    <row r="37" spans="1:2" s="80" customFormat="1" x14ac:dyDescent="0.25">
      <c r="A37" s="76"/>
      <c r="B37" s="81"/>
    </row>
    <row r="38" spans="1:2" s="80" customFormat="1" x14ac:dyDescent="0.25">
      <c r="A38" s="76"/>
      <c r="B38" s="81"/>
    </row>
    <row r="39" spans="1:2" s="80" customFormat="1" x14ac:dyDescent="0.25">
      <c r="A39" s="76"/>
      <c r="B39" s="81"/>
    </row>
    <row r="40" spans="1:2" s="80" customFormat="1" x14ac:dyDescent="0.25">
      <c r="A40" s="76"/>
      <c r="B40" s="81"/>
    </row>
    <row r="41" spans="1:2" s="80" customFormat="1" x14ac:dyDescent="0.25">
      <c r="A41" s="76"/>
      <c r="B41" s="81"/>
    </row>
    <row r="42" spans="1:2" s="80" customFormat="1" x14ac:dyDescent="0.25">
      <c r="A42" s="76"/>
      <c r="B42" s="81"/>
    </row>
    <row r="43" spans="1:2" s="80" customFormat="1" x14ac:dyDescent="0.25">
      <c r="A43" s="76"/>
      <c r="B43" s="81"/>
    </row>
    <row r="44" spans="1:2" x14ac:dyDescent="0.25">
      <c r="A44" s="76"/>
      <c r="B44" s="74"/>
    </row>
    <row r="45" spans="1:2" x14ac:dyDescent="0.25">
      <c r="A45" s="76"/>
      <c r="B45" s="77" t="s">
        <v>149</v>
      </c>
    </row>
    <row r="46" spans="1:2" x14ac:dyDescent="0.25">
      <c r="A46" s="76"/>
      <c r="B46" s="75" t="s">
        <v>150</v>
      </c>
    </row>
    <row r="47" spans="1:2" x14ac:dyDescent="0.25">
      <c r="A47" s="76"/>
      <c r="B47" s="74"/>
    </row>
    <row r="48" spans="1:2" x14ac:dyDescent="0.25">
      <c r="A48" s="76"/>
      <c r="B48" s="74"/>
    </row>
    <row r="49" spans="1:2" x14ac:dyDescent="0.25">
      <c r="A49" s="76"/>
      <c r="B49" s="74"/>
    </row>
    <row r="50" spans="1:2" x14ac:dyDescent="0.25">
      <c r="A50" s="76"/>
      <c r="B50" s="74"/>
    </row>
    <row r="51" spans="1:2" x14ac:dyDescent="0.25">
      <c r="A51" s="76"/>
      <c r="B51" s="74"/>
    </row>
    <row r="52" spans="1:2" x14ac:dyDescent="0.25">
      <c r="A52" s="76"/>
      <c r="B52" s="74"/>
    </row>
    <row r="53" spans="1:2" x14ac:dyDescent="0.25">
      <c r="A53" s="76"/>
      <c r="B53" s="78" t="s">
        <v>151</v>
      </c>
    </row>
    <row r="54" spans="1:2" x14ac:dyDescent="0.25">
      <c r="A54" s="76"/>
      <c r="B54" s="74"/>
    </row>
    <row r="55" spans="1:2" x14ac:dyDescent="0.25">
      <c r="A55" s="76"/>
      <c r="B55" s="74"/>
    </row>
    <row r="56" spans="1:2" x14ac:dyDescent="0.25">
      <c r="A56" s="76"/>
      <c r="B56" s="74"/>
    </row>
    <row r="57" spans="1:2" x14ac:dyDescent="0.25">
      <c r="A57" s="76"/>
      <c r="B57" s="74"/>
    </row>
    <row r="58" spans="1:2" x14ac:dyDescent="0.25">
      <c r="A58" s="76"/>
      <c r="B58" s="74"/>
    </row>
    <row r="59" spans="1:2" x14ac:dyDescent="0.25">
      <c r="A59" s="76"/>
      <c r="B59" s="74"/>
    </row>
    <row r="60" spans="1:2" x14ac:dyDescent="0.25">
      <c r="A60" s="76"/>
      <c r="B60" s="74"/>
    </row>
    <row r="61" spans="1:2" x14ac:dyDescent="0.25">
      <c r="A61" s="76"/>
      <c r="B61" s="74"/>
    </row>
    <row r="62" spans="1:2" x14ac:dyDescent="0.25">
      <c r="A62" s="76"/>
      <c r="B62" s="74"/>
    </row>
    <row r="63" spans="1:2" x14ac:dyDescent="0.25">
      <c r="A63" s="76"/>
      <c r="B63" s="74"/>
    </row>
    <row r="64" spans="1:2" x14ac:dyDescent="0.25">
      <c r="A64" s="76"/>
      <c r="B64" s="74"/>
    </row>
    <row r="65" spans="1:2" x14ac:dyDescent="0.25">
      <c r="A65" s="76"/>
      <c r="B65" s="74"/>
    </row>
    <row r="66" spans="1:2" x14ac:dyDescent="0.25">
      <c r="A66" s="76"/>
      <c r="B66" s="74"/>
    </row>
    <row r="67" spans="1:2" x14ac:dyDescent="0.25">
      <c r="A67" s="76"/>
      <c r="B67" s="74"/>
    </row>
    <row r="68" spans="1:2" x14ac:dyDescent="0.25">
      <c r="A68" s="76"/>
      <c r="B68" s="74"/>
    </row>
    <row r="69" spans="1:2" x14ac:dyDescent="0.25">
      <c r="A69" s="76"/>
      <c r="B69" s="74"/>
    </row>
    <row r="70" spans="1:2" x14ac:dyDescent="0.25">
      <c r="A70" s="76"/>
      <c r="B70" s="74"/>
    </row>
    <row r="71" spans="1:2" x14ac:dyDescent="0.25">
      <c r="A71" s="76"/>
      <c r="B71" s="74"/>
    </row>
    <row r="72" spans="1:2" x14ac:dyDescent="0.25">
      <c r="A72" s="76"/>
      <c r="B72" s="74"/>
    </row>
    <row r="73" spans="1:2" x14ac:dyDescent="0.25">
      <c r="A73" s="76"/>
      <c r="B73" s="74"/>
    </row>
    <row r="74" spans="1:2" x14ac:dyDescent="0.25">
      <c r="A74" s="76"/>
      <c r="B74" s="74"/>
    </row>
    <row r="75" spans="1:2" x14ac:dyDescent="0.25">
      <c r="A75" s="76"/>
      <c r="B75" s="74"/>
    </row>
    <row r="76" spans="1:2" x14ac:dyDescent="0.25">
      <c r="A76" s="76"/>
      <c r="B76" s="74"/>
    </row>
    <row r="77" spans="1:2" x14ac:dyDescent="0.25">
      <c r="A77" s="76"/>
      <c r="B77" s="74"/>
    </row>
    <row r="78" spans="1:2" x14ac:dyDescent="0.25">
      <c r="A78" s="76"/>
      <c r="B78" s="74"/>
    </row>
    <row r="79" spans="1:2" x14ac:dyDescent="0.25">
      <c r="A79" s="76"/>
      <c r="B79" s="74"/>
    </row>
    <row r="80" spans="1:2" x14ac:dyDescent="0.25">
      <c r="A80" s="76"/>
      <c r="B80" s="71"/>
    </row>
    <row r="81" spans="1:2" x14ac:dyDescent="0.25">
      <c r="A81" s="76"/>
      <c r="B81" s="71"/>
    </row>
    <row r="82" spans="1:2" x14ac:dyDescent="0.25">
      <c r="A82" s="76"/>
      <c r="B82" s="71"/>
    </row>
    <row r="83" spans="1:2" x14ac:dyDescent="0.25">
      <c r="A83" s="76"/>
      <c r="B83" s="71"/>
    </row>
    <row r="84" spans="1:2" x14ac:dyDescent="0.25">
      <c r="A84" s="76"/>
      <c r="B84" s="71"/>
    </row>
    <row r="85" spans="1:2" ht="90" x14ac:dyDescent="0.25">
      <c r="A85" s="76"/>
      <c r="B85" s="82" t="s">
        <v>153</v>
      </c>
    </row>
    <row r="86" spans="1:2" x14ac:dyDescent="0.25">
      <c r="A86" s="76"/>
      <c r="B86" s="71"/>
    </row>
    <row r="87" spans="1:2" x14ac:dyDescent="0.25">
      <c r="A87" s="76"/>
      <c r="B87" s="71"/>
    </row>
    <row r="88" spans="1:2" x14ac:dyDescent="0.25">
      <c r="A88" s="76"/>
      <c r="B88" s="69"/>
    </row>
    <row r="89" spans="1:2" ht="120" x14ac:dyDescent="0.25">
      <c r="A89" s="71"/>
      <c r="B89" s="82" t="s">
        <v>154</v>
      </c>
    </row>
    <row r="90" spans="1:2" x14ac:dyDescent="0.25">
      <c r="A90" s="71"/>
      <c r="B90" s="69"/>
    </row>
    <row r="91" spans="1:2" ht="60" x14ac:dyDescent="0.25">
      <c r="A91" s="72">
        <v>6</v>
      </c>
      <c r="B91" s="73" t="s">
        <v>164</v>
      </c>
    </row>
    <row r="92" spans="1:2" x14ac:dyDescent="0.25">
      <c r="A92" s="71"/>
      <c r="B92" s="69"/>
    </row>
    <row r="93" spans="1:2" x14ac:dyDescent="0.25">
      <c r="A93" s="69"/>
      <c r="B93" s="69"/>
    </row>
    <row r="94" spans="1:2" x14ac:dyDescent="0.25">
      <c r="A94" s="69"/>
      <c r="B94" s="69"/>
    </row>
    <row r="95" spans="1:2" x14ac:dyDescent="0.25">
      <c r="A95" s="69"/>
      <c r="B95" s="69"/>
    </row>
    <row r="96" spans="1:2" x14ac:dyDescent="0.25">
      <c r="A96" s="69"/>
      <c r="B96" s="69"/>
    </row>
    <row r="97" spans="1:2" x14ac:dyDescent="0.25">
      <c r="A97" s="69"/>
      <c r="B97" s="69"/>
    </row>
    <row r="98" spans="1:2" x14ac:dyDescent="0.25">
      <c r="A98" s="69"/>
      <c r="B98" s="69"/>
    </row>
    <row r="99" spans="1:2" x14ac:dyDescent="0.25">
      <c r="A99" s="69"/>
      <c r="B99" s="69"/>
    </row>
    <row r="100" spans="1:2" x14ac:dyDescent="0.25">
      <c r="A100" s="69"/>
    </row>
    <row r="101" spans="1:2" x14ac:dyDescent="0.25">
      <c r="A101" s="69"/>
    </row>
    <row r="102" spans="1:2" x14ac:dyDescent="0.25">
      <c r="A102" s="69"/>
    </row>
    <row r="103" spans="1:2" hidden="1" x14ac:dyDescent="0.25">
      <c r="A103" s="69"/>
    </row>
    <row r="104" spans="1:2" hidden="1" x14ac:dyDescent="0.25">
      <c r="A104" s="69"/>
    </row>
    <row r="105" spans="1:2" hidden="1" x14ac:dyDescent="0.25">
      <c r="A105" s="69"/>
    </row>
    <row r="106" spans="1:2" hidden="1" x14ac:dyDescent="0.25">
      <c r="A106" s="69"/>
    </row>
  </sheetData>
  <printOptions horizontalCentered="1"/>
  <pageMargins left="0.39370078740157483" right="0.39370078740157483" top="0.39370078740157483" bottom="0.39370078740157483" header="0" footer="0"/>
  <pageSetup paperSize="9" scale="86"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Carátula</vt:lpstr>
      <vt:lpstr>Índice</vt:lpstr>
      <vt:lpstr>Resumen</vt:lpstr>
      <vt:lpstr>Eje. Presupuesto Total</vt:lpstr>
      <vt:lpstr>Eje. Asignación Municipal</vt:lpstr>
      <vt:lpstr>Eje. Recursos P</vt:lpstr>
      <vt:lpstr>Eje. Presupuesto Corriente</vt:lpstr>
      <vt:lpstr>Eje. Presupuesto Inv</vt:lpstr>
      <vt:lpstr>Notas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Untitled Spreadsheet</dc:title>
  <dc:subject/>
  <dc:creator>Unknown Creator</dc:creator>
  <cp:keywords/>
  <dc:description/>
  <cp:lastModifiedBy>Maritza Elizabeth Quishpe Onia</cp:lastModifiedBy>
  <cp:lastPrinted>2024-09-04T21:30:17Z</cp:lastPrinted>
  <dcterms:created xsi:type="dcterms:W3CDTF">2024-09-03T21:42:27Z</dcterms:created>
  <dcterms:modified xsi:type="dcterms:W3CDTF">2024-09-04T23:02:13Z</dcterms:modified>
  <cp:category/>
</cp:coreProperties>
</file>